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9"/>
  <workbookPr/>
  <mc:AlternateContent xmlns:mc="http://schemas.openxmlformats.org/markup-compatibility/2006">
    <mc:Choice Requires="x15">
      <x15ac:absPath xmlns:x15ac="http://schemas.microsoft.com/office/spreadsheetml/2010/11/ac" url="/Volumes/Share/Collaboration Area/CF Internal CCB – Cost and Planning/Interface/6. Presentations_workshops/2019-02-12 EON Review/Review material FINAL/"/>
    </mc:Choice>
  </mc:AlternateContent>
  <xr:revisionPtr revIDLastSave="0" documentId="12_ncr:500000_{5A71A456-2D98-A242-8804-6414130BB84D}" xr6:coauthVersionLast="31" xr6:coauthVersionMax="31" xr10:uidLastSave="{00000000-0000-0000-0000-000000000000}"/>
  <bookViews>
    <workbookView xWindow="-48080" yWindow="-880" windowWidth="41920" windowHeight="22900" xr2:uid="{00000000-000D-0000-FFFF-FFFF00000000}"/>
  </bookViews>
  <sheets>
    <sheet name="Risk List" sheetId="1" r:id="rId1"/>
  </sheets>
  <definedNames>
    <definedName name="_xlnm._FilterDatabase" localSheetId="0" hidden="1">'Risk List'!$D$8:$W$8</definedName>
    <definedName name="_xlnm.Print_Area" localSheetId="0">'Risk List'!$A$1:$Y$46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0" i="1" l="1"/>
  <c r="V40" i="1" s="1"/>
  <c r="W40" i="1" s="1"/>
  <c r="S40" i="1"/>
  <c r="U39" i="1"/>
  <c r="V39" i="1" s="1"/>
  <c r="W39" i="1" s="1"/>
  <c r="S39" i="1"/>
  <c r="U38" i="1"/>
  <c r="V38" i="1" s="1"/>
  <c r="S38" i="1"/>
  <c r="U37" i="1"/>
  <c r="V37" i="1" s="1"/>
  <c r="S37" i="1"/>
  <c r="U36" i="1"/>
  <c r="V36" i="1" s="1"/>
  <c r="W36" i="1" s="1"/>
  <c r="S36" i="1"/>
  <c r="U35" i="1"/>
  <c r="V35" i="1" s="1"/>
  <c r="W35" i="1" s="1"/>
  <c r="S35" i="1"/>
  <c r="U34" i="1"/>
  <c r="V34" i="1" s="1"/>
  <c r="S34" i="1"/>
  <c r="U33" i="1"/>
  <c r="V33" i="1" s="1"/>
  <c r="S33" i="1"/>
  <c r="U32" i="1"/>
  <c r="V32" i="1" s="1"/>
  <c r="W32" i="1" s="1"/>
  <c r="S32" i="1"/>
  <c r="U31" i="1"/>
  <c r="V31" i="1" s="1"/>
  <c r="W31" i="1" s="1"/>
  <c r="S31" i="1"/>
  <c r="U30" i="1"/>
  <c r="V30" i="1" s="1"/>
  <c r="S30" i="1"/>
  <c r="U29" i="1"/>
  <c r="V29" i="1" s="1"/>
  <c r="S29" i="1"/>
  <c r="U28" i="1"/>
  <c r="V28" i="1" s="1"/>
  <c r="W28" i="1" s="1"/>
  <c r="S28" i="1"/>
  <c r="U27" i="1"/>
  <c r="V27" i="1" s="1"/>
  <c r="W27" i="1" s="1"/>
  <c r="S27" i="1"/>
  <c r="U26" i="1"/>
  <c r="V26" i="1" s="1"/>
  <c r="S26" i="1"/>
  <c r="U25" i="1"/>
  <c r="V25" i="1" s="1"/>
  <c r="S25" i="1"/>
  <c r="U24" i="1"/>
  <c r="V24" i="1" s="1"/>
  <c r="W24" i="1" s="1"/>
  <c r="S24" i="1"/>
  <c r="U23" i="1"/>
  <c r="V23" i="1" s="1"/>
  <c r="W23" i="1" s="1"/>
  <c r="S23" i="1"/>
  <c r="U22" i="1"/>
  <c r="V22" i="1" s="1"/>
  <c r="S22" i="1"/>
  <c r="U21" i="1"/>
  <c r="V21" i="1" s="1"/>
  <c r="S21" i="1"/>
  <c r="U20" i="1"/>
  <c r="V20" i="1" s="1"/>
  <c r="W20" i="1" s="1"/>
  <c r="S20" i="1"/>
  <c r="U19" i="1"/>
  <c r="V19" i="1" s="1"/>
  <c r="W19" i="1" s="1"/>
  <c r="S19" i="1"/>
  <c r="U18" i="1"/>
  <c r="V18" i="1" s="1"/>
  <c r="S18" i="1"/>
  <c r="U17" i="1"/>
  <c r="V17" i="1" s="1"/>
  <c r="S17" i="1"/>
  <c r="U16" i="1"/>
  <c r="V16" i="1" s="1"/>
  <c r="W16" i="1" s="1"/>
  <c r="S16" i="1"/>
  <c r="U15" i="1"/>
  <c r="V15" i="1" s="1"/>
  <c r="W15" i="1" s="1"/>
  <c r="S15" i="1"/>
  <c r="U14" i="1"/>
  <c r="V14" i="1" s="1"/>
  <c r="S14" i="1"/>
  <c r="U13" i="1"/>
  <c r="V13" i="1" s="1"/>
  <c r="S13" i="1"/>
  <c r="U12" i="1"/>
  <c r="V12" i="1" s="1"/>
  <c r="W12" i="1" s="1"/>
  <c r="S12" i="1"/>
  <c r="U11" i="1"/>
  <c r="V11" i="1" s="1"/>
  <c r="W11" i="1" s="1"/>
  <c r="S11" i="1"/>
  <c r="U10" i="1"/>
  <c r="V10" i="1" s="1"/>
  <c r="S10" i="1"/>
  <c r="U9" i="1"/>
  <c r="V9" i="1" s="1"/>
  <c r="S9" i="1"/>
  <c r="W9" i="1" l="1"/>
  <c r="W17" i="1"/>
  <c r="W21" i="1"/>
  <c r="W25" i="1"/>
  <c r="W33" i="1"/>
  <c r="W37" i="1"/>
  <c r="W29" i="1"/>
  <c r="W13" i="1"/>
  <c r="W10" i="1"/>
  <c r="W14" i="1"/>
  <c r="W18" i="1"/>
  <c r="W22" i="1"/>
  <c r="W26" i="1"/>
  <c r="W30" i="1"/>
  <c r="W34" i="1"/>
  <c r="W38" i="1"/>
</calcChain>
</file>

<file path=xl/sharedStrings.xml><?xml version="1.0" encoding="utf-8"?>
<sst xmlns="http://schemas.openxmlformats.org/spreadsheetml/2006/main" count="176" uniqueCount="125">
  <si>
    <r>
      <t>EXCELONAUT</t>
    </r>
    <r>
      <rPr>
        <b/>
        <sz val="72"/>
        <color indexed="51"/>
        <rFont val="Calibri"/>
        <family val="2"/>
      </rPr>
      <t>®</t>
    </r>
  </si>
  <si>
    <t>H01</t>
  </si>
  <si>
    <t>Probability</t>
  </si>
  <si>
    <t>Risk List - Lichtenberg method</t>
  </si>
  <si>
    <t xml:space="preserve">Rev. date: </t>
  </si>
  <si>
    <t>2019-01-22 MHE</t>
  </si>
  <si>
    <t>0= 1 gång på 1000 år, 0,05</t>
  </si>
  <si>
    <t xml:space="preserve">All costs in SEK, VAT excluded. </t>
  </si>
  <si>
    <t>1. Risks</t>
  </si>
  <si>
    <t>Risk owner</t>
  </si>
  <si>
    <t>Unit</t>
  </si>
  <si>
    <t>Min</t>
  </si>
  <si>
    <t>Probable</t>
  </si>
  <si>
    <t>Max</t>
  </si>
  <si>
    <t>Probability (0,5-90%)</t>
  </si>
  <si>
    <t>Personal Injuries (1-5)</t>
  </si>
  <si>
    <t>Annual operation cost (1-5)</t>
  </si>
  <si>
    <t>Goodwill (1-5)</t>
  </si>
  <si>
    <t>Quality and function (1-5)</t>
  </si>
  <si>
    <t>Stillestånd Downtime (1-5)</t>
  </si>
  <si>
    <t>Property damage (1-5)</t>
  </si>
  <si>
    <t>Surround- ings(1-5)</t>
  </si>
  <si>
    <t>Expected cost</t>
  </si>
  <si>
    <t>Standard  dev.</t>
  </si>
  <si>
    <t>Variance</t>
  </si>
  <si>
    <t>Priority (%)</t>
  </si>
  <si>
    <t>Mitigation</t>
  </si>
  <si>
    <t>Comments</t>
  </si>
  <si>
    <t>Personal injuries</t>
  </si>
  <si>
    <t>Downtime</t>
  </si>
  <si>
    <t>&lt;1h</t>
  </si>
  <si>
    <t>dag</t>
  </si>
  <si>
    <t>1.1</t>
  </si>
  <si>
    <t>ESS</t>
  </si>
  <si>
    <t>SEK</t>
  </si>
  <si>
    <t>vecka</t>
  </si>
  <si>
    <t>1.2</t>
  </si>
  <si>
    <t>månad</t>
  </si>
  <si>
    <t>1.3</t>
  </si>
  <si>
    <t>&gt;mån</t>
  </si>
  <si>
    <t>1.5</t>
  </si>
  <si>
    <t>1.6</t>
  </si>
  <si>
    <t>E.ON</t>
  </si>
  <si>
    <t>Annual operation cost</t>
  </si>
  <si>
    <t>Surroundings</t>
  </si>
  <si>
    <t>1.7</t>
  </si>
  <si>
    <t>1.8</t>
  </si>
  <si>
    <t xml:space="preserve">Design enligt "normala" förutsättningar gäller. </t>
  </si>
  <si>
    <t>1.9</t>
  </si>
  <si>
    <t>1.10</t>
  </si>
  <si>
    <t>1.11</t>
  </si>
  <si>
    <t>1.12</t>
  </si>
  <si>
    <t>1.13</t>
  </si>
  <si>
    <t>1.14</t>
  </si>
  <si>
    <t>Bra skyddsnivå</t>
  </si>
  <si>
    <t>Goodwill</t>
  </si>
  <si>
    <t>Property damage (kostnad att återställa anläggning)</t>
  </si>
  <si>
    <t>1.15</t>
  </si>
  <si>
    <t>&lt;100 000</t>
  </si>
  <si>
    <t>1.16</t>
  </si>
  <si>
    <t>-</t>
  </si>
  <si>
    <t>1.17</t>
  </si>
  <si>
    <t>10 MSEK</t>
  </si>
  <si>
    <t>1.18</t>
  </si>
  <si>
    <t>100 MSEK</t>
  </si>
  <si>
    <t>1.19</t>
  </si>
  <si>
    <t>&gt;100 MSEK</t>
  </si>
  <si>
    <t>1.20</t>
  </si>
  <si>
    <t>1.21</t>
  </si>
  <si>
    <t>Quality and function</t>
  </si>
  <si>
    <t>1.22</t>
  </si>
  <si>
    <t>1.23</t>
  </si>
  <si>
    <t>1.24</t>
  </si>
  <si>
    <t>1.25</t>
  </si>
  <si>
    <t>1.27</t>
  </si>
  <si>
    <t>1.28</t>
  </si>
  <si>
    <t>1.29</t>
  </si>
  <si>
    <t>1.31</t>
  </si>
  <si>
    <t>1.32</t>
  </si>
  <si>
    <t>1.33</t>
  </si>
  <si>
    <t>1.34</t>
  </si>
  <si>
    <t>1.35</t>
  </si>
  <si>
    <t>Miscellaneous: Could the outside temperatures fall to low? HVAC is designed for -18C, sprinkler for - 40C 1/10000.</t>
  </si>
  <si>
    <t>Inside the CUB: 1. Pipe rupture will lead to hot water release and flooding. Consequence: destroyed equipment, risk of casualty</t>
  </si>
  <si>
    <t>CWH: 3. Two heat exchangers malfunction. Means that kryo will stop working.</t>
  </si>
  <si>
    <t>CWH 45 C: 5. Pump malfunctions? n+1 pumps are installed, it takes an estimated 20 seconds to start the redundant pump, which happens automatically. Should not effect the whole system.</t>
  </si>
  <si>
    <t>Loss of power for longer duration to TRAFO. Solution; pumps should be connected to different TRAFOs.</t>
  </si>
  <si>
    <t xml:space="preserve">A heating pump falters. User side get´s disconnected. Connection downwards can handle a falting pump. No consequece. </t>
  </si>
  <si>
    <r>
      <t xml:space="preserve">Miscellaneous: Sectioning of the CUB? What happens in case of fire? All the heating pumps are placed in the same room. </t>
    </r>
    <r>
      <rPr>
        <sz val="16"/>
        <color indexed="10"/>
        <rFont val="Arial"/>
        <family val="2"/>
      </rPr>
      <t>Investigate:</t>
    </r>
    <r>
      <rPr>
        <sz val="16"/>
        <rFont val="Arial"/>
        <family val="2"/>
      </rPr>
      <t xml:space="preserve"> fire scenario and also gas evacuation of refrigerant. </t>
    </r>
  </si>
  <si>
    <t>Compressed air: different scenarios have been investigated: powersupply, redundancy exists via the different trafos. Is backup power needed for compressors in order to operate valves? No, there´s no need to manipulate valves. What happens in case of pipe rupture? Handable, only 50 % capacity if this occurs. Compressor tank can not be by-passed. Redundancy is achieved through the rest of the system.</t>
  </si>
  <si>
    <t>Other systems that have not been investigated: compressed air, deionization</t>
  </si>
  <si>
    <t>Deionized water: The facility will not receive domestic water. No consequence, the facility can manage without deionized water for a while. The system will also be shut down during maintenance. The facility is not system critical, no downtime will be created.</t>
  </si>
  <si>
    <t>Deionized water: N2-emissions in the facility. No hazard.</t>
  </si>
  <si>
    <t xml:space="preserve">Kraftringen part of scope 6: Contaminations in the supply line from Kraftringen. Measure: Install filters. Consequence: valves and pumps may malfunction. </t>
  </si>
  <si>
    <t>Kraftringen part of scope 1: Pipe rupture: stop on all pumps-&gt;non operational accelerator-&gt;Problems with Kryo</t>
  </si>
  <si>
    <t>CWH: 1. User side: no incoming flow, what´s the consequence. No consequence.</t>
  </si>
  <si>
    <t>CWH: 2. Malfunctioning heat exchanger-&gt;Leakage, needs to be replaced, close the circuit. By-pass missing. Currently a planned stop is needed to replace it, roughly one day of work.</t>
  </si>
  <si>
    <r>
      <t>CWH: 4. District heating water leaks into the system through a broken heat exchanger. Prob 1/1000. Contamination of the district heating water or refrigerant? Measure the conductivity? AD measures the conductivity in the system. How much conductive water is allowed to enter the system before the system in total is effected?</t>
    </r>
    <r>
      <rPr>
        <sz val="16"/>
        <color rgb="FFFF0000"/>
        <rFont val="Arial"/>
        <family val="2"/>
      </rPr>
      <t xml:space="preserve"> INVESTIGATE!</t>
    </r>
    <r>
      <rPr>
        <sz val="16"/>
        <rFont val="Arial"/>
        <family val="2"/>
      </rPr>
      <t xml:space="preserve"> Roughly a week is needed to flush the whole system, identifying the leak is a larger issue. Measure: filters are already installed in the system</t>
    </r>
  </si>
  <si>
    <t>Kraftringen part of scope 2: Pressure regulating pumps are shut down by mistake in the district heating network -&gt; E.ON can operate the pumps, 1h downtime. Accelerator not operational.</t>
  </si>
  <si>
    <t>Kraftringen part of scope 3:  Temperature rises above 60C, At 70C we loose 60-70%. Consequence: we loose parts of the cooling effect</t>
  </si>
  <si>
    <t>Kraftringen part of scope 5:  Pressure differences that deviate from design pressure, what´s the effect? Systems are designed to avoid a hard stop. Measure: Pumps slow down, use cooling tower. In principal no consequences.</t>
  </si>
  <si>
    <t>Kraftringen part of scope 7: Possible issue regarding singal exchange with Kraftringen. Currently there´s no such system, but we should be able to see each others production/consumption.</t>
  </si>
  <si>
    <t>Ackumulator tank is damaged? Possible to bypass, the adjustement accuracy is lost. No consequence for the rest of the system.</t>
  </si>
  <si>
    <t>One out of several valves seizes in closed posistion. Loss of effect, if it´s during maximum load there´s no issue. Emergency cooling on roof will help.</t>
  </si>
  <si>
    <r>
      <t xml:space="preserve">CWM 25 C. AD:s sensitivity is +-1 C,what happens &gt; +- 2 C- modulator shuts down.  At &gt;+- 4-5 C the circulator malfunctions -&gt; will trip the accelerator. Three pumps might be needed? </t>
    </r>
    <r>
      <rPr>
        <sz val="16"/>
        <color indexed="10"/>
        <rFont val="Arial"/>
        <family val="2"/>
      </rPr>
      <t>TO BE INVESTIGATED!</t>
    </r>
  </si>
  <si>
    <t>Radioactive leakage. Our system has a higher pressure. Target Division has an intermediate system. Far-fetched that it will have an effect on our system. We are missing a signalsystem to be able to identify any leaks. Exchange of signals with Target Division should be set up</t>
  </si>
  <si>
    <r>
      <t xml:space="preserve">CWL. Valve falters in closed position. Measure: </t>
    </r>
    <r>
      <rPr>
        <sz val="16"/>
        <color indexed="10"/>
        <rFont val="Arial"/>
        <family val="2"/>
      </rPr>
      <t>investigate</t>
    </r>
    <r>
      <rPr>
        <sz val="16"/>
        <rFont val="Arial"/>
        <family val="2"/>
      </rPr>
      <t xml:space="preserve"> if two valves should be installed to the circulating heating pump.?</t>
    </r>
  </si>
  <si>
    <t>Cooling of the compressed air system: The system is based on that cooling and compressed air shall be avaliable at the same time, which it won´t be. What do we do with the excess heat? Geothermal cooling can be used. ALU to investigate.</t>
  </si>
  <si>
    <t>Deionized water: The system can produce 2 m3/h. E.ON needsto know if the consumption is correct? Waste building also needs deionized water. Could this equipment be placed in H09? ALU investigates</t>
  </si>
  <si>
    <t xml:space="preserve">Create ways of communication between ESS and Kraftringen in the operations phase. Seperate expansion tank and to top up with tapwater is a possible mitigation. Should the ESS review comittee decide on the matter? </t>
  </si>
  <si>
    <t>Create ways of communication between ESS and Kraftringen in the operations phase. Seperate expansion tank and to top up with tapwater is a possible mitigation. Should the ESS review comittee decide on the matter?</t>
  </si>
  <si>
    <t>RER: Prioritisation of cooling may be needed. To be further investigated.</t>
  </si>
  <si>
    <t>To be monitored</t>
  </si>
  <si>
    <t>MEM: Add a filter to the system in design.</t>
  </si>
  <si>
    <t>MEM: Measures: check the system before operation start. Install collision protection in suitable locations.</t>
  </si>
  <si>
    <t>MEM: Add a by-pass, or alternatively two heat exchangers that can be changed without stop in operations.</t>
  </si>
  <si>
    <t>Kenneth &amp; Anton: Investigare the issue with conductivity and if more filters are needed. Install a more reliable exchanger. Add a conductivity measurer</t>
  </si>
  <si>
    <t>.</t>
  </si>
  <si>
    <t>RER: Investigate if vulnerable parts of ESS need emergency power.</t>
  </si>
  <si>
    <t>MEM and Anton to investigate.</t>
  </si>
  <si>
    <t>Create a signal exchange between E.ON, Target Div and Acc Div.</t>
  </si>
  <si>
    <t>MEM: Investigate the possiblity of installing dual valves.</t>
  </si>
  <si>
    <t>MEM Fire analysis to be made.</t>
  </si>
  <si>
    <t>A superior control system for E.ON and ESS compressed air that ensures that these two systems don´t work againt each other. There´s also a possiblity to connect a rented system on the compressor tank if needed.</t>
  </si>
  <si>
    <t>MEM: Increse the dimension of the domestic water piping in slab from 1" to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</si>
</sst>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E+00"/>
    <numFmt numFmtId="165" formatCode="#,##0\ _k_r"/>
    <numFmt numFmtId="166" formatCode="0.0%"/>
  </numFmts>
  <fonts count="27">
    <font>
      <sz val="10"/>
      <name val="Arial"/>
    </font>
    <font>
      <sz val="10"/>
      <name val="Arial"/>
      <family val="2"/>
    </font>
    <font>
      <b/>
      <i/>
      <sz val="72"/>
      <color rgb="FFFFC000"/>
      <name val="Berlin Sans FB Demi"/>
      <family val="2"/>
    </font>
    <font>
      <b/>
      <sz val="72"/>
      <color indexed="51"/>
      <name val="Calibri"/>
      <family val="2"/>
    </font>
    <font>
      <sz val="8"/>
      <name val="Arial"/>
      <family val="2"/>
    </font>
    <font>
      <i/>
      <sz val="20"/>
      <name val="Arial"/>
      <family val="2"/>
    </font>
    <font>
      <b/>
      <i/>
      <sz val="20"/>
      <name val="Arial"/>
      <family val="2"/>
    </font>
    <font>
      <b/>
      <i/>
      <sz val="16"/>
      <name val="Arial"/>
      <family val="2"/>
    </font>
    <font>
      <i/>
      <sz val="18"/>
      <name val="Arial"/>
      <family val="2"/>
    </font>
    <font>
      <b/>
      <i/>
      <sz val="22"/>
      <color rgb="FFFF0000"/>
      <name val="Arial"/>
      <family val="2"/>
    </font>
    <font>
      <b/>
      <i/>
      <sz val="18"/>
      <color theme="3" tint="-0.249977111117893"/>
      <name val="Arial"/>
      <family val="2"/>
    </font>
    <font>
      <sz val="14"/>
      <name val="Arial"/>
      <family val="2"/>
    </font>
    <font>
      <i/>
      <sz val="16"/>
      <name val="Arial"/>
      <family val="2"/>
    </font>
    <font>
      <b/>
      <i/>
      <sz val="20"/>
      <color rgb="FF00B0F0"/>
      <name val="Arial"/>
      <family val="2"/>
    </font>
    <font>
      <b/>
      <sz val="10"/>
      <name val="Arial"/>
      <family val="2"/>
    </font>
    <font>
      <b/>
      <sz val="12"/>
      <name val="Arial"/>
      <family val="2"/>
    </font>
    <font>
      <sz val="16"/>
      <name val="Arial"/>
      <family val="2"/>
    </font>
    <font>
      <b/>
      <i/>
      <sz val="10"/>
      <name val="Arial"/>
      <family val="2"/>
    </font>
    <font>
      <sz val="10"/>
      <color indexed="11"/>
      <name val="Arial"/>
      <family val="2"/>
    </font>
    <font>
      <sz val="18"/>
      <name val="Arial"/>
      <family val="2"/>
    </font>
    <font>
      <sz val="20"/>
      <name val="Arial"/>
      <family val="2"/>
    </font>
    <font>
      <b/>
      <sz val="20"/>
      <name val="Arial"/>
      <family val="2"/>
    </font>
    <font>
      <sz val="12"/>
      <name val="Arial"/>
      <family val="2"/>
    </font>
    <font>
      <sz val="16"/>
      <color indexed="10"/>
      <name val="Arial"/>
      <family val="2"/>
    </font>
    <font>
      <b/>
      <sz val="11"/>
      <name val="Arial"/>
      <family val="2"/>
    </font>
    <font>
      <i/>
      <sz val="10"/>
      <name val="Arial"/>
      <family val="2"/>
    </font>
    <font>
      <sz val="16"/>
      <color rgb="FFFF0000"/>
      <name val="Arial"/>
      <family val="2"/>
    </font>
  </fonts>
  <fills count="8">
    <fill>
      <patternFill patternType="none"/>
    </fill>
    <fill>
      <patternFill patternType="gray125"/>
    </fill>
    <fill>
      <patternFill patternType="solid">
        <fgColor theme="3"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106">
    <xf numFmtId="0" fontId="0" fillId="0" borderId="0" xfId="0"/>
    <xf numFmtId="0" fontId="0" fillId="0" borderId="1" xfId="0" applyBorder="1"/>
    <xf numFmtId="0" fontId="0" fillId="0" borderId="2" xfId="0" applyBorder="1"/>
    <xf numFmtId="3" fontId="0" fillId="0" borderId="2" xfId="0" applyNumberFormat="1" applyBorder="1"/>
    <xf numFmtId="0" fontId="0" fillId="0" borderId="2" xfId="0" applyBorder="1" applyAlignment="1">
      <alignment horizontal="center"/>
    </xf>
    <xf numFmtId="0" fontId="0" fillId="0" borderId="0" xfId="0" applyBorder="1"/>
    <xf numFmtId="0" fontId="0" fillId="0" borderId="3" xfId="0" applyBorder="1"/>
    <xf numFmtId="0" fontId="0" fillId="0" borderId="4" xfId="0" applyBorder="1"/>
    <xf numFmtId="3" fontId="0" fillId="0" borderId="0" xfId="0" applyNumberFormat="1" applyBorder="1"/>
    <xf numFmtId="0" fontId="2" fillId="0" borderId="0" xfId="0" applyFont="1"/>
    <xf numFmtId="0" fontId="2" fillId="0" borderId="0" xfId="0" applyFont="1" applyAlignment="1">
      <alignment horizontal="center"/>
    </xf>
    <xf numFmtId="0" fontId="4" fillId="0" borderId="0" xfId="0" applyFont="1" applyBorder="1" applyAlignment="1">
      <alignment wrapText="1"/>
    </xf>
    <xf numFmtId="0" fontId="0" fillId="0" borderId="5" xfId="0" applyBorder="1"/>
    <xf numFmtId="0" fontId="5" fillId="0" borderId="0" xfId="0" applyFont="1"/>
    <xf numFmtId="0" fontId="6" fillId="0" borderId="0" xfId="0" applyFont="1" applyBorder="1"/>
    <xf numFmtId="0" fontId="6" fillId="0" borderId="0" xfId="0" applyFont="1" applyBorder="1" applyAlignment="1">
      <alignment horizontal="center"/>
    </xf>
    <xf numFmtId="0" fontId="7" fillId="0" borderId="0" xfId="0" applyFont="1" applyBorder="1"/>
    <xf numFmtId="0" fontId="7" fillId="0" borderId="0" xfId="0" applyFont="1" applyBorder="1" applyAlignment="1">
      <alignment horizontal="center"/>
    </xf>
    <xf numFmtId="0" fontId="8" fillId="0" borderId="0" xfId="0" applyFont="1" applyBorder="1" applyAlignment="1">
      <alignment horizontal="right"/>
    </xf>
    <xf numFmtId="14" fontId="9" fillId="0" borderId="0" xfId="0" applyNumberFormat="1" applyFont="1" applyBorder="1" applyAlignment="1">
      <alignment horizontal="left"/>
    </xf>
    <xf numFmtId="14" fontId="10" fillId="0" borderId="0" xfId="0" applyNumberFormat="1" applyFont="1" applyBorder="1" applyAlignment="1">
      <alignment horizontal="left"/>
    </xf>
    <xf numFmtId="0" fontId="11" fillId="0" borderId="0" xfId="0" applyFont="1"/>
    <xf numFmtId="0" fontId="5" fillId="0" borderId="0" xfId="0" applyFont="1" applyBorder="1"/>
    <xf numFmtId="0" fontId="5" fillId="0" borderId="0" xfId="0" applyFont="1" applyBorder="1" applyAlignment="1">
      <alignment horizontal="center"/>
    </xf>
    <xf numFmtId="0" fontId="5" fillId="2" borderId="6" xfId="0" applyFont="1" applyFill="1" applyBorder="1" applyAlignment="1">
      <alignment horizontal="left"/>
    </xf>
    <xf numFmtId="0" fontId="5" fillId="2" borderId="7" xfId="0" applyFont="1" applyFill="1" applyBorder="1" applyAlignment="1">
      <alignment horizontal="center"/>
    </xf>
    <xf numFmtId="3" fontId="5" fillId="2" borderId="7" xfId="0" applyNumberFormat="1" applyFont="1" applyFill="1" applyBorder="1" applyAlignment="1">
      <alignment horizontal="center"/>
    </xf>
    <xf numFmtId="0" fontId="12" fillId="2" borderId="7" xfId="0" applyNumberFormat="1" applyFont="1" applyFill="1" applyBorder="1" applyAlignment="1">
      <alignment horizontal="center" wrapText="1"/>
    </xf>
    <xf numFmtId="0" fontId="12" fillId="3" borderId="7" xfId="0" applyNumberFormat="1" applyFont="1" applyFill="1" applyBorder="1" applyAlignment="1">
      <alignment horizontal="center" wrapText="1"/>
    </xf>
    <xf numFmtId="3" fontId="12" fillId="4" borderId="7" xfId="0" applyNumberFormat="1" applyFont="1" applyFill="1" applyBorder="1" applyAlignment="1">
      <alignment horizontal="center" vertical="center"/>
    </xf>
    <xf numFmtId="0" fontId="0" fillId="5" borderId="7" xfId="0" applyFill="1" applyBorder="1"/>
    <xf numFmtId="164" fontId="12" fillId="0" borderId="7" xfId="0" applyNumberFormat="1" applyFont="1" applyBorder="1" applyAlignment="1">
      <alignment horizontal="center" wrapText="1"/>
    </xf>
    <xf numFmtId="3" fontId="12" fillId="0" borderId="7" xfId="0" applyNumberFormat="1" applyFont="1" applyBorder="1" applyAlignment="1">
      <alignment horizontal="center"/>
    </xf>
    <xf numFmtId="3" fontId="12" fillId="6" borderId="8" xfId="0" applyNumberFormat="1" applyFont="1" applyFill="1" applyBorder="1" applyAlignment="1">
      <alignment horizontal="center" vertical="center"/>
    </xf>
    <xf numFmtId="0" fontId="13" fillId="0" borderId="0" xfId="0" applyFont="1"/>
    <xf numFmtId="0" fontId="14" fillId="0" borderId="0" xfId="0" applyFont="1"/>
    <xf numFmtId="0" fontId="15" fillId="0" borderId="0" xfId="0" applyFont="1" applyBorder="1"/>
    <xf numFmtId="0" fontId="15" fillId="0" borderId="0" xfId="0" applyFont="1" applyBorder="1" applyAlignment="1">
      <alignment horizontal="center"/>
    </xf>
    <xf numFmtId="0" fontId="0" fillId="0" borderId="0" xfId="0" applyBorder="1" applyAlignment="1">
      <alignment horizontal="center"/>
    </xf>
    <xf numFmtId="0" fontId="0" fillId="5" borderId="0" xfId="0" applyFill="1" applyBorder="1"/>
    <xf numFmtId="0" fontId="16" fillId="0" borderId="0" xfId="0" applyNumberFormat="1" applyFont="1"/>
    <xf numFmtId="3" fontId="0" fillId="0" borderId="0" xfId="0" applyNumberFormat="1" applyFill="1" applyBorder="1"/>
    <xf numFmtId="0" fontId="17" fillId="0" borderId="0" xfId="0" applyFont="1" applyBorder="1"/>
    <xf numFmtId="0" fontId="17" fillId="0" borderId="0" xfId="0" applyFont="1" applyBorder="1" applyAlignment="1">
      <alignment horizontal="center"/>
    </xf>
    <xf numFmtId="0" fontId="18" fillId="0" borderId="9" xfId="0" applyFont="1" applyFill="1" applyBorder="1"/>
    <xf numFmtId="3" fontId="12" fillId="0" borderId="9" xfId="0" applyNumberFormat="1" applyFont="1" applyFill="1" applyBorder="1" applyAlignment="1">
      <alignment horizontal="center"/>
    </xf>
    <xf numFmtId="0" fontId="16" fillId="5" borderId="0" xfId="0" applyFont="1" applyFill="1" applyBorder="1" applyAlignment="1">
      <alignment wrapText="1"/>
    </xf>
    <xf numFmtId="0" fontId="16" fillId="5" borderId="0" xfId="0" applyFont="1" applyFill="1" applyBorder="1" applyAlignment="1">
      <alignment horizontal="center" wrapText="1"/>
    </xf>
    <xf numFmtId="0" fontId="12" fillId="5" borderId="10" xfId="0" applyFont="1" applyFill="1" applyBorder="1" applyAlignment="1">
      <alignment horizontal="center"/>
    </xf>
    <xf numFmtId="165" fontId="19" fillId="5" borderId="10" xfId="0" applyNumberFormat="1" applyFont="1" applyFill="1" applyBorder="1" applyAlignment="1">
      <alignment horizontal="center"/>
    </xf>
    <xf numFmtId="10" fontId="19" fillId="5" borderId="10" xfId="0" applyNumberFormat="1" applyFont="1" applyFill="1" applyBorder="1" applyAlignment="1">
      <alignment horizontal="center"/>
    </xf>
    <xf numFmtId="0" fontId="20" fillId="5" borderId="10" xfId="0" applyNumberFormat="1" applyFont="1" applyFill="1" applyBorder="1" applyAlignment="1">
      <alignment horizontal="center" vertical="center"/>
    </xf>
    <xf numFmtId="165" fontId="21" fillId="5" borderId="10" xfId="0" applyNumberFormat="1" applyFont="1" applyFill="1" applyBorder="1" applyAlignment="1">
      <alignment horizontal="center"/>
    </xf>
    <xf numFmtId="165" fontId="22" fillId="5" borderId="10" xfId="0" applyNumberFormat="1" applyFont="1" applyFill="1" applyBorder="1"/>
    <xf numFmtId="165" fontId="19" fillId="0" borderId="0" xfId="0" applyNumberFormat="1" applyFont="1" applyBorder="1" applyAlignment="1">
      <alignment horizontal="center"/>
    </xf>
    <xf numFmtId="11" fontId="19" fillId="0" borderId="0" xfId="0" applyNumberFormat="1" applyFont="1" applyBorder="1" applyAlignment="1">
      <alignment horizontal="center"/>
    </xf>
    <xf numFmtId="166" fontId="19" fillId="0" borderId="9" xfId="1" applyNumberFormat="1" applyFont="1" applyBorder="1" applyAlignment="1">
      <alignment horizontal="center"/>
    </xf>
    <xf numFmtId="0" fontId="16" fillId="0" borderId="5" xfId="0" applyFont="1" applyBorder="1" applyAlignment="1">
      <alignment wrapText="1"/>
    </xf>
    <xf numFmtId="0" fontId="16" fillId="0" borderId="5" xfId="0" applyFont="1" applyBorder="1"/>
    <xf numFmtId="0" fontId="16" fillId="0" borderId="0" xfId="0" applyFont="1" applyBorder="1" applyAlignment="1">
      <alignment wrapText="1"/>
    </xf>
    <xf numFmtId="0" fontId="16" fillId="0" borderId="0" xfId="0" applyFont="1" applyBorder="1" applyAlignment="1">
      <alignment horizontal="center" wrapText="1"/>
    </xf>
    <xf numFmtId="0" fontId="12" fillId="0" borderId="10" xfId="0" applyFont="1" applyBorder="1" applyAlignment="1">
      <alignment horizontal="center"/>
    </xf>
    <xf numFmtId="165" fontId="19" fillId="7" borderId="10" xfId="0" applyNumberFormat="1" applyFont="1" applyFill="1" applyBorder="1" applyAlignment="1">
      <alignment horizontal="center"/>
    </xf>
    <xf numFmtId="10" fontId="19" fillId="7" borderId="10" xfId="0" applyNumberFormat="1" applyFont="1" applyFill="1" applyBorder="1" applyAlignment="1">
      <alignment horizontal="center"/>
    </xf>
    <xf numFmtId="0" fontId="20" fillId="7" borderId="10" xfId="0" applyNumberFormat="1" applyFont="1" applyFill="1" applyBorder="1" applyAlignment="1">
      <alignment horizontal="center" vertical="center"/>
    </xf>
    <xf numFmtId="165" fontId="21" fillId="7" borderId="10" xfId="0" applyNumberFormat="1" applyFont="1" applyFill="1" applyBorder="1" applyAlignment="1">
      <alignment horizontal="center"/>
    </xf>
    <xf numFmtId="0" fontId="0" fillId="0" borderId="9" xfId="0" applyFill="1" applyBorder="1"/>
    <xf numFmtId="10" fontId="0" fillId="0" borderId="0" xfId="0" applyNumberFormat="1"/>
    <xf numFmtId="9" fontId="19" fillId="7" borderId="10" xfId="0" applyNumberFormat="1" applyFont="1" applyFill="1" applyBorder="1" applyAlignment="1">
      <alignment horizontal="center"/>
    </xf>
    <xf numFmtId="0" fontId="11" fillId="0" borderId="0" xfId="0" applyNumberFormat="1" applyFont="1"/>
    <xf numFmtId="3" fontId="16" fillId="0" borderId="0" xfId="0" applyNumberFormat="1" applyFont="1"/>
    <xf numFmtId="0" fontId="16" fillId="0" borderId="0" xfId="0" applyFont="1" applyFill="1" applyBorder="1" applyAlignment="1">
      <alignment wrapText="1"/>
    </xf>
    <xf numFmtId="0" fontId="16" fillId="0" borderId="0" xfId="0" applyFont="1" applyFill="1" applyBorder="1" applyAlignment="1">
      <alignment horizontal="center" wrapText="1"/>
    </xf>
    <xf numFmtId="0" fontId="12" fillId="0" borderId="10" xfId="0" applyFont="1" applyFill="1" applyBorder="1" applyAlignment="1">
      <alignment horizontal="center"/>
    </xf>
    <xf numFmtId="165" fontId="19" fillId="0" borderId="10" xfId="0" applyNumberFormat="1" applyFont="1" applyFill="1" applyBorder="1" applyAlignment="1">
      <alignment horizontal="center"/>
    </xf>
    <xf numFmtId="10" fontId="19" fillId="0" borderId="10" xfId="0" applyNumberFormat="1" applyFont="1" applyFill="1" applyBorder="1" applyAlignment="1">
      <alignment horizontal="center"/>
    </xf>
    <xf numFmtId="0" fontId="20" fillId="0" borderId="10" xfId="0" applyNumberFormat="1" applyFont="1" applyFill="1" applyBorder="1" applyAlignment="1">
      <alignment horizontal="center" vertical="center"/>
    </xf>
    <xf numFmtId="165" fontId="21" fillId="0" borderId="10" xfId="0" applyNumberFormat="1" applyFont="1" applyFill="1" applyBorder="1" applyAlignment="1">
      <alignment horizontal="center"/>
    </xf>
    <xf numFmtId="0" fontId="0" fillId="0" borderId="0" xfId="0" applyFill="1" applyBorder="1"/>
    <xf numFmtId="0" fontId="15" fillId="0" borderId="0" xfId="0" applyFont="1" applyFill="1" applyBorder="1"/>
    <xf numFmtId="0" fontId="24" fillId="0" borderId="0" xfId="0" applyFont="1" applyBorder="1"/>
    <xf numFmtId="0" fontId="24" fillId="0" borderId="0" xfId="0" applyFont="1" applyBorder="1" applyAlignment="1">
      <alignment horizontal="center"/>
    </xf>
    <xf numFmtId="165" fontId="14" fillId="0" borderId="0" xfId="0" applyNumberFormat="1" applyFont="1" applyBorder="1" applyAlignment="1"/>
    <xf numFmtId="165" fontId="14" fillId="0" borderId="0" xfId="0" applyNumberFormat="1" applyFont="1" applyFill="1" applyBorder="1"/>
    <xf numFmtId="165" fontId="14" fillId="0" borderId="0" xfId="0" applyNumberFormat="1" applyFont="1" applyFill="1" applyBorder="1" applyAlignment="1">
      <alignment horizontal="center"/>
    </xf>
    <xf numFmtId="11" fontId="0" fillId="0" borderId="0" xfId="0" applyNumberFormat="1"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center"/>
    </xf>
    <xf numFmtId="165" fontId="25" fillId="0" borderId="0" xfId="0" applyNumberFormat="1" applyFont="1" applyFill="1" applyBorder="1"/>
    <xf numFmtId="165" fontId="25" fillId="0" borderId="0" xfId="0" applyNumberFormat="1" applyFont="1" applyBorder="1" applyAlignment="1">
      <alignment horizontal="center"/>
    </xf>
    <xf numFmtId="0" fontId="0" fillId="0" borderId="11" xfId="0" applyBorder="1"/>
    <xf numFmtId="0" fontId="0" fillId="0" borderId="12" xfId="0" applyBorder="1"/>
    <xf numFmtId="3" fontId="0" fillId="0" borderId="12" xfId="0" applyNumberFormat="1" applyBorder="1"/>
    <xf numFmtId="0" fontId="0" fillId="0" borderId="12" xfId="0" applyBorder="1" applyAlignment="1">
      <alignment horizontal="center"/>
    </xf>
    <xf numFmtId="165" fontId="25" fillId="0" borderId="12" xfId="0" applyNumberFormat="1" applyFont="1" applyBorder="1" applyAlignment="1">
      <alignment horizontal="center"/>
    </xf>
    <xf numFmtId="165" fontId="25" fillId="0" borderId="12" xfId="0" applyNumberFormat="1" applyFont="1" applyFill="1" applyBorder="1"/>
    <xf numFmtId="0" fontId="0" fillId="0" borderId="13" xfId="0" applyBorder="1"/>
    <xf numFmtId="3" fontId="0" fillId="0" borderId="0" xfId="0" applyNumberFormat="1"/>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4" fillId="0" borderId="0" xfId="0" applyFont="1" applyAlignment="1">
      <alignment horizontal="right"/>
    </xf>
    <xf numFmtId="0" fontId="4" fillId="0" borderId="0" xfId="0" applyFont="1" applyAlignment="1">
      <alignment horizontal="center"/>
    </xf>
    <xf numFmtId="165" fontId="25" fillId="0" borderId="0" xfId="0" applyNumberFormat="1" applyFont="1" applyBorder="1"/>
    <xf numFmtId="0" fontId="0" fillId="0" borderId="0" xfId="0" applyFill="1"/>
    <xf numFmtId="165" fontId="0" fillId="0" borderId="0" xfId="0" applyNumberForma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333333"/>
                </a:solidFill>
                <a:latin typeface="Calibri"/>
                <a:ea typeface="Calibri"/>
                <a:cs typeface="Calibri"/>
              </a:defRPr>
            </a:pPr>
            <a:r>
              <a:rPr lang="sv-SE"/>
              <a:t>Top Risks</a:t>
            </a:r>
          </a:p>
        </c:rich>
      </c:tx>
      <c:overlay val="0"/>
      <c:spPr>
        <a:noFill/>
        <a:ln w="25400">
          <a:noFill/>
        </a:ln>
      </c:spPr>
    </c:title>
    <c:autoTitleDeleted val="0"/>
    <c:plotArea>
      <c:layout>
        <c:manualLayout>
          <c:layoutTarget val="inner"/>
          <c:xMode val="edge"/>
          <c:yMode val="edge"/>
          <c:x val="3.0492464781633883E-2"/>
          <c:y val="0.12435157881689232"/>
          <c:w val="0.49910591098304929"/>
          <c:h val="0.8578739482412433"/>
        </c:manualLayout>
      </c:layout>
      <c:pieChart>
        <c:varyColors val="1"/>
        <c:ser>
          <c:idx val="0"/>
          <c:order val="0"/>
          <c:cat>
            <c:strRef>
              <c:f>'Risk List'!$E$9:$E$35</c:f>
              <c:strCache>
                <c:ptCount val="27"/>
                <c:pt idx="0">
                  <c:v>Kraftringen part of scope 1: Pipe rupture: stop on all pumps-&gt;non operational accelerator-&gt;Problems with Kryo</c:v>
                </c:pt>
                <c:pt idx="1">
                  <c:v>Kraftringen part of scope 2: Pressure regulating pumps are shut down by mistake in the district heating network -&gt; E.ON can operate the pumps, 1h downtime. Accelerator not operational.</c:v>
                </c:pt>
                <c:pt idx="2">
                  <c:v>Kraftringen part of scope 3:  Temperature rises above 60C, At 70C we loose 60-70%. Consequence: we loose parts of the cooling effect</c:v>
                </c:pt>
                <c:pt idx="3">
                  <c:v>Kraftringen part of scope 5:  Pressure differences that deviate from design pressure, what´s the effect? Systems are designed to avoid a hard stop. Measure: Pumps slow down, use cooling tower. In principal no consequences.</c:v>
                </c:pt>
                <c:pt idx="4">
                  <c:v>Kraftringen part of scope 6: Contaminations in the supply line from Kraftringen. Measure: Install filters. Consequence: valves and pumps may malfunction. </c:v>
                </c:pt>
                <c:pt idx="5">
                  <c:v>Kraftringen part of scope 7: Possible issue regarding singal exchange with Kraftringen. Currently there´s no such system, but we should be able to see each others production/consumption.</c:v>
                </c:pt>
                <c:pt idx="6">
                  <c:v>Miscellaneous: Could the outside temperatures fall to low? HVAC is designed for -18C, sprinkler for - 40C 1/10000.</c:v>
                </c:pt>
                <c:pt idx="7">
                  <c:v>Inside the CUB: 1. Pipe rupture will lead to hot water release and flooding. Consequence: destroyed equipment, risk of casualty</c:v>
                </c:pt>
                <c:pt idx="8">
                  <c:v>CWH: 1. User side: no incoming flow, what´s the consequence. No consequence.</c:v>
                </c:pt>
                <c:pt idx="9">
                  <c:v>CWH: 2. Malfunctioning heat exchanger-&gt;Leakage, needs to be replaced, close the circuit. By-pass missing. Currently a planned stop is needed to replace it, roughly one day of work.</c:v>
                </c:pt>
                <c:pt idx="10">
                  <c:v>CWH: 3. Two heat exchangers malfunction. Means that kryo will stop working.</c:v>
                </c:pt>
                <c:pt idx="11">
                  <c:v>CWH: 4. District heating water leaks into the system through a broken heat exchanger. Prob 1/1000. Contamination of the district heating water or refrigerant? Measure the conductivity? AD measures the conductivity in the system. How much conductive water i</c:v>
                </c:pt>
                <c:pt idx="12">
                  <c:v>CWH 45 C: 5. Pump malfunctions? n+1 pumps are installed, it takes an estimated 20 seconds to start the redundant pump, which happens automatically. Should not effect the whole system.</c:v>
                </c:pt>
                <c:pt idx="13">
                  <c:v>Loss of power for longer duration to TRAFO. Solution; pumps should be connected to different TRAFOs.</c:v>
                </c:pt>
                <c:pt idx="14">
                  <c:v>Ackumulator tank is damaged? Possible to bypass, the adjustement accuracy is lost. No consequence for the rest of the system.</c:v>
                </c:pt>
                <c:pt idx="15">
                  <c:v>A heating pump falters. User side get´s disconnected. Connection downwards can handle a falting pump. No consequece. </c:v>
                </c:pt>
                <c:pt idx="16">
                  <c:v>One out of several valves seizes in closed posistion. Loss of effect, if it´s during maximum load there´s no issue. Emergency cooling on roof will help.</c:v>
                </c:pt>
                <c:pt idx="17">
                  <c:v>CWM 25 C. AD:s sensitivity is +-1 C,what happens &gt; +- 2 C- modulator shuts down.  At &gt;+- 4-5 C the circulator malfunctions -&gt; will trip the accelerator. Three pumps might be needed? TO BE INVESTIGATED!</c:v>
                </c:pt>
                <c:pt idx="18">
                  <c:v>Radioactive leakage. Our system has a higher pressure. Target Division has an intermediate system. Far-fetched that it will have an effect on our system. We are missing a signalsystem to be able to identify any leaks. Exchange of signals with Target Divisi</c:v>
                </c:pt>
                <c:pt idx="19">
                  <c:v>CWL. Valve falters in closed position. Measure: investigate if two valves should be installed to the circulating heating pump.?</c:v>
                </c:pt>
                <c:pt idx="20">
                  <c:v>Miscellaneous: Sectioning of the CUB? What happens in case of fire? All the heating pumps are placed in the same room. Investigate: fire scenario and also gas evacuation of refrigerant. </c:v>
                </c:pt>
                <c:pt idx="21">
                  <c:v>Other systems that have not been investigated: compressed air, deionization</c:v>
                </c:pt>
                <c:pt idx="22">
                  <c:v>Compressed air: different scenarios have been investigated: powersupply, redundancy exists via the different trafos. Is backup power needed for compressors in order to operate valves? No, there´s no need to manipulate valves. What happens in case of pipe r</c:v>
                </c:pt>
                <c:pt idx="23">
                  <c:v>Cooling of the compressed air system: The system is based on that cooling and compressed air shall be avaliable at the same time, which it won´t be. What do we do with the excess heat? Geothermal cooling can be used. ALU to investigate.</c:v>
                </c:pt>
                <c:pt idx="24">
                  <c:v>Deionized water: The system can produce 2 m3/h. E.ON needsto know if the consumption is correct? Waste building also needs deionized water. Could this equipment be placed in H09? ALU investigates</c:v>
                </c:pt>
                <c:pt idx="25">
                  <c:v>Deionized water: The facility will not receive domestic water. No consequence, the facility can manage without deionized water for a while. The system will also be shut down during maintenance. The facility is not system critical, no downtime will be creat</c:v>
                </c:pt>
                <c:pt idx="26">
                  <c:v>Deionized water: N2-emissions in the facility. No hazard.</c:v>
                </c:pt>
              </c:strCache>
            </c:strRef>
          </c:cat>
          <c:val>
            <c:numRef>
              <c:f>'Risk List'!$W$9:$W$35</c:f>
            </c:numRef>
          </c:val>
          <c:extLst>
            <c:ext xmlns:c16="http://schemas.microsoft.com/office/drawing/2014/chart" uri="{C3380CC4-5D6E-409C-BE32-E72D297353CC}">
              <c16:uniqueId val="{0000001B-B1AD-4E23-BF7F-37476621C63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99922063670131"/>
          <c:y val="3.1297331027813902E-2"/>
          <c:w val="0.37077296762671652"/>
          <c:h val="0.92372046053227019"/>
        </c:manualLayout>
      </c:layout>
      <c:overlay val="0"/>
      <c:spPr>
        <a:noFill/>
        <a:ln w="25400">
          <a:noFill/>
        </a:ln>
      </c:spPr>
      <c:txPr>
        <a:bodyPr/>
        <a:lstStyle/>
        <a:p>
          <a:pPr rtl="0">
            <a:defRPr sz="825" b="0" i="0" u="none" strike="noStrike" baseline="0">
              <a:solidFill>
                <a:srgbClr val="333333"/>
              </a:solidFill>
              <a:latin typeface="Calibri"/>
              <a:ea typeface="Calibri"/>
              <a:cs typeface="Calibri"/>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885825</xdr:colOff>
      <xdr:row>42</xdr:row>
      <xdr:rowOff>57150</xdr:rowOff>
    </xdr:from>
    <xdr:to>
      <xdr:col>22</xdr:col>
      <xdr:colOff>1095375</xdr:colOff>
      <xdr:row>45</xdr:row>
      <xdr:rowOff>4838700</xdr:rowOff>
    </xdr:to>
    <xdr:graphicFrame macro="">
      <xdr:nvGraphicFramePr>
        <xdr:cNvPr id="2" name="Diagram 10">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26</xdr:col>
      <xdr:colOff>78748</xdr:colOff>
      <xdr:row>2</xdr:row>
      <xdr:rowOff>99962</xdr:rowOff>
    </xdr:from>
    <xdr:to>
      <xdr:col>38</xdr:col>
      <xdr:colOff>496323</xdr:colOff>
      <xdr:row>5</xdr:row>
      <xdr:rowOff>441680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7150048" y="1366787"/>
          <a:ext cx="7742300" cy="132279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26</xdr:col>
      <xdr:colOff>38100</xdr:colOff>
      <xdr:row>6</xdr:row>
      <xdr:rowOff>57150</xdr:rowOff>
    </xdr:from>
    <xdr:to>
      <xdr:col>34</xdr:col>
      <xdr:colOff>123825</xdr:colOff>
      <xdr:row>9</xdr:row>
      <xdr:rowOff>304800</xdr:rowOff>
    </xdr:to>
    <xdr:pic>
      <xdr:nvPicPr>
        <xdr:cNvPr id="4" name="Picture 7">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927" t="53574" r="55222" b="36929"/>
        <a:stretch>
          <a:fillRect/>
        </a:stretch>
      </xdr:blipFill>
      <xdr:spPr bwMode="auto">
        <a:xfrm>
          <a:off x="37109400" y="3429000"/>
          <a:ext cx="49625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57150</xdr:colOff>
      <xdr:row>13</xdr:row>
      <xdr:rowOff>19050</xdr:rowOff>
    </xdr:from>
    <xdr:to>
      <xdr:col>35</xdr:col>
      <xdr:colOff>85725</xdr:colOff>
      <xdr:row>17</xdr:row>
      <xdr:rowOff>3546</xdr:rowOff>
    </xdr:to>
    <xdr:pic>
      <xdr:nvPicPr>
        <xdr:cNvPr id="5" name="Picture 8">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1447" t="53519" r="47681" b="37192"/>
        <a:stretch>
          <a:fillRect/>
        </a:stretch>
      </xdr:blipFill>
      <xdr:spPr bwMode="auto">
        <a:xfrm>
          <a:off x="37128450" y="8048625"/>
          <a:ext cx="50387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19050</xdr:colOff>
      <xdr:row>21</xdr:row>
      <xdr:rowOff>57150</xdr:rowOff>
    </xdr:from>
    <xdr:to>
      <xdr:col>35</xdr:col>
      <xdr:colOff>180975</xdr:colOff>
      <xdr:row>24</xdr:row>
      <xdr:rowOff>223405</xdr:rowOff>
    </xdr:to>
    <xdr:pic>
      <xdr:nvPicPr>
        <xdr:cNvPr id="6" name="Picture 10">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3459" t="53502" r="26936" b="36983"/>
        <a:stretch>
          <a:fillRect/>
        </a:stretch>
      </xdr:blipFill>
      <xdr:spPr bwMode="auto">
        <a:xfrm>
          <a:off x="37090350" y="16535400"/>
          <a:ext cx="517207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19050</xdr:colOff>
      <xdr:row>28</xdr:row>
      <xdr:rowOff>142875</xdr:rowOff>
    </xdr:from>
    <xdr:to>
      <xdr:col>35</xdr:col>
      <xdr:colOff>104775</xdr:colOff>
      <xdr:row>30</xdr:row>
      <xdr:rowOff>755073</xdr:rowOff>
    </xdr:to>
    <xdr:pic>
      <xdr:nvPicPr>
        <xdr:cNvPr id="7" name="Picture 1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846" t="57562" r="54388" b="33011"/>
        <a:stretch>
          <a:fillRect/>
        </a:stretch>
      </xdr:blipFill>
      <xdr:spPr bwMode="auto">
        <a:xfrm>
          <a:off x="37090350" y="22812375"/>
          <a:ext cx="50958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57150</xdr:colOff>
      <xdr:row>13</xdr:row>
      <xdr:rowOff>114300</xdr:rowOff>
    </xdr:from>
    <xdr:to>
      <xdr:col>42</xdr:col>
      <xdr:colOff>409575</xdr:colOff>
      <xdr:row>16</xdr:row>
      <xdr:rowOff>288348</xdr:rowOff>
    </xdr:to>
    <xdr:pic>
      <xdr:nvPicPr>
        <xdr:cNvPr id="8" name="Picture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53455" t="57681" r="29253" b="33066"/>
        <a:stretch>
          <a:fillRect/>
        </a:stretch>
      </xdr:blipFill>
      <xdr:spPr bwMode="auto">
        <a:xfrm>
          <a:off x="42138600" y="8143875"/>
          <a:ext cx="51054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O61"/>
  <sheetViews>
    <sheetView tabSelected="1" zoomScale="77" zoomScaleNormal="77" zoomScaleSheetLayoutView="70" workbookViewId="0">
      <selection activeCell="X3" sqref="X3"/>
    </sheetView>
  </sheetViews>
  <sheetFormatPr baseColWidth="10" defaultColWidth="8.83203125" defaultRowHeight="13"/>
  <cols>
    <col min="1" max="3" width="2.33203125" customWidth="1"/>
    <col min="4" max="4" width="8.1640625" style="97" bestFit="1" customWidth="1"/>
    <col min="5" max="5" width="110.5" customWidth="1"/>
    <col min="6" max="6" width="24.83203125" style="98" customWidth="1"/>
    <col min="7" max="7" width="10.83203125" customWidth="1"/>
    <col min="8" max="9" width="22.33203125" hidden="1" customWidth="1"/>
    <col min="10" max="10" width="25" hidden="1" customWidth="1"/>
    <col min="11" max="11" width="21.33203125" customWidth="1"/>
    <col min="12" max="12" width="20.1640625" customWidth="1"/>
    <col min="13" max="13" width="15.6640625" hidden="1" customWidth="1"/>
    <col min="14" max="14" width="14" hidden="1" customWidth="1"/>
    <col min="15" max="15" width="15.6640625" hidden="1" customWidth="1"/>
    <col min="16" max="16" width="17.83203125" customWidth="1"/>
    <col min="17" max="17" width="21.33203125" customWidth="1"/>
    <col min="18" max="18" width="15.6640625" hidden="1" customWidth="1"/>
    <col min="19" max="19" width="21.6640625" customWidth="1"/>
    <col min="20" max="20" width="1.5" customWidth="1"/>
    <col min="21" max="21" width="20.33203125" hidden="1" customWidth="1"/>
    <col min="22" max="22" width="16.5" hidden="1" customWidth="1"/>
    <col min="23" max="23" width="19.5" hidden="1" customWidth="1"/>
    <col min="24" max="24" width="98.1640625" customWidth="1"/>
    <col min="25" max="25" width="99.83203125" hidden="1" customWidth="1"/>
    <col min="26" max="26" width="3.6640625" customWidth="1"/>
    <col min="35" max="35" width="2" customWidth="1"/>
    <col min="37" max="37" width="9.33203125" bestFit="1" customWidth="1"/>
    <col min="38" max="38" width="16.33203125" bestFit="1" customWidth="1"/>
  </cols>
  <sheetData>
    <row r="1" spans="1:41">
      <c r="A1" s="1"/>
      <c r="B1" s="2"/>
      <c r="C1" s="2"/>
      <c r="D1" s="3"/>
      <c r="E1" s="2"/>
      <c r="F1" s="4"/>
      <c r="G1" s="2"/>
      <c r="H1" s="2"/>
      <c r="I1" s="2"/>
      <c r="J1" s="2"/>
      <c r="K1" s="2"/>
      <c r="L1" s="2"/>
      <c r="M1" s="2"/>
      <c r="N1" s="2"/>
      <c r="O1" s="2"/>
      <c r="P1" s="2"/>
      <c r="Q1" s="2"/>
      <c r="R1" s="2"/>
      <c r="S1" s="2"/>
      <c r="T1" s="5"/>
      <c r="U1" s="2"/>
      <c r="V1" s="2"/>
      <c r="W1" s="2"/>
      <c r="X1" s="2"/>
      <c r="Y1" s="6"/>
    </row>
    <row r="2" spans="1:41" ht="87" customHeight="1">
      <c r="A2" s="7"/>
      <c r="B2" s="5"/>
      <c r="C2" s="5"/>
      <c r="D2" s="8"/>
      <c r="E2" s="9" t="s">
        <v>0</v>
      </c>
      <c r="F2" s="10"/>
      <c r="G2" s="5"/>
      <c r="H2" s="5"/>
      <c r="I2" s="5"/>
      <c r="J2" s="9" t="s">
        <v>1</v>
      </c>
      <c r="K2" s="11"/>
      <c r="L2" s="11"/>
      <c r="M2" s="11"/>
      <c r="N2" s="11"/>
      <c r="O2" s="11"/>
      <c r="P2" s="11"/>
      <c r="Q2" s="11"/>
      <c r="R2" s="11"/>
      <c r="S2" s="5"/>
      <c r="T2" s="5"/>
      <c r="U2" s="5"/>
      <c r="V2" s="5"/>
      <c r="W2" s="5"/>
      <c r="X2" s="5"/>
      <c r="Y2" s="12"/>
      <c r="AA2" s="13" t="s">
        <v>2</v>
      </c>
    </row>
    <row r="3" spans="1:41" ht="27" customHeight="1">
      <c r="A3" s="7"/>
      <c r="B3" s="5"/>
      <c r="C3" s="5"/>
      <c r="D3" s="8"/>
      <c r="E3" s="14" t="s">
        <v>3</v>
      </c>
      <c r="F3" s="15"/>
      <c r="G3" s="5"/>
      <c r="H3" s="5"/>
      <c r="I3" s="5"/>
      <c r="J3" s="11"/>
      <c r="K3" s="11"/>
      <c r="L3" s="11"/>
      <c r="M3" s="11"/>
      <c r="N3" s="11"/>
      <c r="O3" s="11"/>
      <c r="P3" s="11"/>
      <c r="Q3" s="11"/>
      <c r="R3" s="11"/>
      <c r="S3" s="5"/>
      <c r="T3" s="5"/>
      <c r="U3" s="5"/>
      <c r="V3" s="5"/>
      <c r="W3" s="5"/>
      <c r="X3" s="5"/>
      <c r="Y3" s="12"/>
    </row>
    <row r="4" spans="1:41" ht="24" customHeight="1">
      <c r="A4" s="7"/>
      <c r="B4" s="5"/>
      <c r="C4" s="5"/>
      <c r="D4" s="8"/>
      <c r="E4" s="16"/>
      <c r="F4" s="17"/>
      <c r="G4" s="5"/>
      <c r="H4" s="5"/>
      <c r="I4" s="18" t="s">
        <v>4</v>
      </c>
      <c r="J4" s="19" t="s">
        <v>5</v>
      </c>
      <c r="K4" s="20"/>
      <c r="L4" s="20"/>
      <c r="M4" s="20"/>
      <c r="N4" s="20"/>
      <c r="O4" s="20"/>
      <c r="P4" s="20"/>
      <c r="Q4" s="20"/>
      <c r="R4" s="20"/>
      <c r="S4" s="17"/>
      <c r="T4" s="5"/>
      <c r="U4" s="17"/>
      <c r="V4" s="17"/>
      <c r="W4" s="17"/>
      <c r="X4" s="17"/>
      <c r="Y4" s="12"/>
      <c r="AO4" s="21" t="s">
        <v>6</v>
      </c>
    </row>
    <row r="5" spans="1:41" ht="26" thickBot="1">
      <c r="A5" s="7"/>
      <c r="B5" s="5"/>
      <c r="C5" s="5"/>
      <c r="D5" s="8"/>
      <c r="E5" s="22" t="s">
        <v>7</v>
      </c>
      <c r="F5" s="23"/>
      <c r="G5" s="5"/>
      <c r="H5" s="5"/>
      <c r="I5" s="5"/>
      <c r="J5" s="5"/>
      <c r="K5" s="5"/>
      <c r="L5" s="5"/>
      <c r="M5" s="5"/>
      <c r="N5" s="5"/>
      <c r="O5" s="5"/>
      <c r="P5" s="5"/>
      <c r="Q5" s="5"/>
      <c r="R5" s="5"/>
      <c r="S5" s="5"/>
      <c r="T5" s="5"/>
      <c r="U5" s="5"/>
      <c r="V5" s="5"/>
      <c r="W5" s="5"/>
      <c r="X5" s="5"/>
      <c r="Y5" s="12"/>
    </row>
    <row r="6" spans="1:41" ht="88.5" customHeight="1" thickBot="1">
      <c r="A6" s="7"/>
      <c r="B6" s="5"/>
      <c r="C6" s="5"/>
      <c r="D6" s="8"/>
      <c r="E6" s="24" t="s">
        <v>8</v>
      </c>
      <c r="F6" s="25" t="s">
        <v>9</v>
      </c>
      <c r="G6" s="25" t="s">
        <v>10</v>
      </c>
      <c r="H6" s="25" t="s">
        <v>11</v>
      </c>
      <c r="I6" s="25" t="s">
        <v>12</v>
      </c>
      <c r="J6" s="26" t="s">
        <v>13</v>
      </c>
      <c r="K6" s="27" t="s">
        <v>14</v>
      </c>
      <c r="L6" s="27" t="s">
        <v>15</v>
      </c>
      <c r="M6" s="27" t="s">
        <v>16</v>
      </c>
      <c r="N6" s="27" t="s">
        <v>17</v>
      </c>
      <c r="O6" s="27" t="s">
        <v>18</v>
      </c>
      <c r="P6" s="27" t="s">
        <v>19</v>
      </c>
      <c r="Q6" s="27" t="s">
        <v>20</v>
      </c>
      <c r="R6" s="28" t="s">
        <v>21</v>
      </c>
      <c r="S6" s="29" t="s">
        <v>22</v>
      </c>
      <c r="T6" s="30"/>
      <c r="U6" s="31" t="s">
        <v>23</v>
      </c>
      <c r="V6" s="32" t="s">
        <v>24</v>
      </c>
      <c r="W6" s="33" t="s">
        <v>25</v>
      </c>
      <c r="X6" s="25" t="s">
        <v>26</v>
      </c>
      <c r="Y6" s="25" t="s">
        <v>27</v>
      </c>
      <c r="AA6" s="34" t="s">
        <v>28</v>
      </c>
      <c r="AB6" s="35"/>
      <c r="AJ6" s="34" t="s">
        <v>29</v>
      </c>
    </row>
    <row r="7" spans="1:41" ht="20">
      <c r="A7" s="7"/>
      <c r="B7" s="5"/>
      <c r="C7" s="5"/>
      <c r="D7" s="8"/>
      <c r="E7" s="36"/>
      <c r="F7" s="37"/>
      <c r="G7" s="5"/>
      <c r="H7" s="38"/>
      <c r="I7" s="38"/>
      <c r="J7" s="38"/>
      <c r="K7" s="38"/>
      <c r="L7" s="38"/>
      <c r="M7" s="38"/>
      <c r="N7" s="38"/>
      <c r="O7" s="38"/>
      <c r="P7" s="38"/>
      <c r="Q7" s="38"/>
      <c r="R7" s="38"/>
      <c r="S7" s="5"/>
      <c r="T7" s="39"/>
      <c r="U7" s="5"/>
      <c r="V7" s="5"/>
      <c r="W7" s="5"/>
      <c r="X7" s="5"/>
      <c r="Y7" s="12"/>
      <c r="AJ7" s="40">
        <v>1</v>
      </c>
      <c r="AK7" s="40" t="s">
        <v>30</v>
      </c>
    </row>
    <row r="8" spans="1:41" ht="20.25" customHeight="1">
      <c r="A8" s="7"/>
      <c r="B8" s="5"/>
      <c r="C8" s="41"/>
      <c r="D8" s="41"/>
      <c r="E8" s="42"/>
      <c r="F8" s="43"/>
      <c r="G8" s="5"/>
      <c r="H8" s="38"/>
      <c r="I8" s="38"/>
      <c r="J8" s="38"/>
      <c r="K8" s="38"/>
      <c r="L8" s="38"/>
      <c r="M8" s="38"/>
      <c r="N8" s="38"/>
      <c r="O8" s="38"/>
      <c r="P8" s="38"/>
      <c r="Q8" s="38"/>
      <c r="R8" s="38"/>
      <c r="S8" s="5"/>
      <c r="T8" s="39"/>
      <c r="U8" s="5"/>
      <c r="V8" s="5"/>
      <c r="W8" s="5"/>
      <c r="X8" s="5"/>
      <c r="Y8" s="12"/>
      <c r="AJ8" s="40">
        <v>2</v>
      </c>
      <c r="AK8" s="40" t="s">
        <v>31</v>
      </c>
    </row>
    <row r="9" spans="1:41" ht="61">
      <c r="A9" s="7"/>
      <c r="B9" s="5"/>
      <c r="C9" s="44"/>
      <c r="D9" s="45" t="s">
        <v>32</v>
      </c>
      <c r="E9" s="46" t="s">
        <v>94</v>
      </c>
      <c r="F9" s="47" t="s">
        <v>33</v>
      </c>
      <c r="G9" s="48" t="s">
        <v>34</v>
      </c>
      <c r="H9" s="49"/>
      <c r="I9" s="49"/>
      <c r="J9" s="49"/>
      <c r="K9" s="50">
        <v>5.0000000000000001E-4</v>
      </c>
      <c r="L9" s="51"/>
      <c r="M9" s="51"/>
      <c r="N9" s="51"/>
      <c r="O9" s="51"/>
      <c r="P9" s="51">
        <v>3</v>
      </c>
      <c r="Q9" s="51"/>
      <c r="R9" s="51"/>
      <c r="S9" s="52">
        <f t="shared" ref="S9:S40" si="0">((H9+3*I9+J9)/5)*K9</f>
        <v>0</v>
      </c>
      <c r="T9" s="53"/>
      <c r="U9" s="54">
        <f t="shared" ref="U9:U40" si="1">(J9-H9)/4.6</f>
        <v>0</v>
      </c>
      <c r="V9" s="55">
        <f t="shared" ref="V9:V40" si="2">U9^2</f>
        <v>0</v>
      </c>
      <c r="W9" s="56" t="e">
        <f t="shared" ref="W9:W40" si="3">V9/$V$36</f>
        <v>#DIV/0!</v>
      </c>
      <c r="X9" s="57" t="s">
        <v>109</v>
      </c>
      <c r="Y9" s="58"/>
      <c r="AJ9" s="40">
        <v>3</v>
      </c>
      <c r="AK9" s="40" t="s">
        <v>35</v>
      </c>
    </row>
    <row r="10" spans="1:41" ht="61">
      <c r="A10" s="7"/>
      <c r="B10" s="5"/>
      <c r="C10" s="44"/>
      <c r="D10" s="45" t="s">
        <v>36</v>
      </c>
      <c r="E10" s="59" t="s">
        <v>98</v>
      </c>
      <c r="F10" s="60" t="s">
        <v>33</v>
      </c>
      <c r="G10" s="61" t="s">
        <v>34</v>
      </c>
      <c r="H10" s="62"/>
      <c r="I10" s="62"/>
      <c r="J10" s="62"/>
      <c r="K10" s="63">
        <v>5.0000000000000001E-3</v>
      </c>
      <c r="L10" s="64"/>
      <c r="M10" s="64"/>
      <c r="N10" s="64"/>
      <c r="O10" s="64"/>
      <c r="P10" s="64">
        <v>1</v>
      </c>
      <c r="Q10" s="64"/>
      <c r="R10" s="64"/>
      <c r="S10" s="65">
        <f t="shared" si="0"/>
        <v>0</v>
      </c>
      <c r="T10" s="53"/>
      <c r="U10" s="54">
        <f t="shared" si="1"/>
        <v>0</v>
      </c>
      <c r="V10" s="55">
        <f t="shared" si="2"/>
        <v>0</v>
      </c>
      <c r="W10" s="56" t="e">
        <f t="shared" si="3"/>
        <v>#DIV/0!</v>
      </c>
      <c r="X10" s="57" t="s">
        <v>110</v>
      </c>
      <c r="Y10" s="58"/>
      <c r="AJ10" s="40">
        <v>4</v>
      </c>
      <c r="AK10" s="40" t="s">
        <v>37</v>
      </c>
    </row>
    <row r="11" spans="1:41" ht="41">
      <c r="A11" s="7"/>
      <c r="B11" s="5"/>
      <c r="C11" s="66"/>
      <c r="D11" s="45" t="s">
        <v>38</v>
      </c>
      <c r="E11" s="46" t="s">
        <v>99</v>
      </c>
      <c r="F11" s="47" t="s">
        <v>33</v>
      </c>
      <c r="G11" s="48" t="s">
        <v>34</v>
      </c>
      <c r="H11" s="49"/>
      <c r="I11" s="49"/>
      <c r="J11" s="49"/>
      <c r="K11" s="50">
        <v>5.0000000000000001E-3</v>
      </c>
      <c r="L11" s="51"/>
      <c r="M11" s="51"/>
      <c r="N11" s="51"/>
      <c r="O11" s="51"/>
      <c r="P11" s="51"/>
      <c r="Q11" s="51"/>
      <c r="R11" s="51"/>
      <c r="S11" s="52">
        <f t="shared" si="0"/>
        <v>0</v>
      </c>
      <c r="T11" s="53"/>
      <c r="U11" s="54">
        <f t="shared" si="1"/>
        <v>0</v>
      </c>
      <c r="V11" s="55">
        <f t="shared" si="2"/>
        <v>0</v>
      </c>
      <c r="W11" s="56" t="e">
        <f t="shared" si="3"/>
        <v>#DIV/0!</v>
      </c>
      <c r="X11" s="57" t="s">
        <v>111</v>
      </c>
      <c r="Y11" s="58"/>
      <c r="AB11" s="67"/>
      <c r="AJ11" s="40">
        <v>5</v>
      </c>
      <c r="AK11" s="40" t="s">
        <v>39</v>
      </c>
    </row>
    <row r="12" spans="1:41" ht="61">
      <c r="A12" s="7"/>
      <c r="B12" s="5"/>
      <c r="C12" s="66"/>
      <c r="D12" s="45" t="s">
        <v>40</v>
      </c>
      <c r="E12" s="46" t="s">
        <v>100</v>
      </c>
      <c r="F12" s="47" t="s">
        <v>33</v>
      </c>
      <c r="G12" s="48" t="s">
        <v>34</v>
      </c>
      <c r="H12" s="49"/>
      <c r="I12" s="49"/>
      <c r="J12" s="49"/>
      <c r="K12" s="50"/>
      <c r="L12" s="51"/>
      <c r="M12" s="51"/>
      <c r="N12" s="51"/>
      <c r="O12" s="51"/>
      <c r="P12" s="51"/>
      <c r="Q12" s="51"/>
      <c r="R12" s="51"/>
      <c r="S12" s="52">
        <f t="shared" si="0"/>
        <v>0</v>
      </c>
      <c r="T12" s="53"/>
      <c r="U12" s="54">
        <f t="shared" si="1"/>
        <v>0</v>
      </c>
      <c r="V12" s="55">
        <f t="shared" si="2"/>
        <v>0</v>
      </c>
      <c r="W12" s="56" t="e">
        <f t="shared" si="3"/>
        <v>#DIV/0!</v>
      </c>
      <c r="X12" s="57" t="s">
        <v>112</v>
      </c>
      <c r="Y12" s="58"/>
      <c r="AB12" s="67"/>
    </row>
    <row r="13" spans="1:41" ht="41">
      <c r="A13" s="7"/>
      <c r="B13" s="5"/>
      <c r="C13" s="66"/>
      <c r="D13" s="45" t="s">
        <v>41</v>
      </c>
      <c r="E13" s="59" t="s">
        <v>93</v>
      </c>
      <c r="F13" s="60" t="s">
        <v>42</v>
      </c>
      <c r="G13" s="61" t="s">
        <v>34</v>
      </c>
      <c r="H13" s="62"/>
      <c r="I13" s="62"/>
      <c r="J13" s="62"/>
      <c r="K13" s="68">
        <v>0.65</v>
      </c>
      <c r="L13" s="64"/>
      <c r="M13" s="64"/>
      <c r="N13" s="64"/>
      <c r="O13" s="64"/>
      <c r="P13" s="64">
        <v>2</v>
      </c>
      <c r="Q13" s="64"/>
      <c r="R13" s="64"/>
      <c r="S13" s="65">
        <f t="shared" si="0"/>
        <v>0</v>
      </c>
      <c r="T13" s="53"/>
      <c r="U13" s="54">
        <f t="shared" si="1"/>
        <v>0</v>
      </c>
      <c r="V13" s="55">
        <f t="shared" si="2"/>
        <v>0</v>
      </c>
      <c r="W13" s="56" t="e">
        <f t="shared" si="3"/>
        <v>#DIV/0!</v>
      </c>
      <c r="X13" s="57" t="s">
        <v>113</v>
      </c>
      <c r="Y13" s="58"/>
      <c r="AA13" s="13" t="s">
        <v>43</v>
      </c>
      <c r="AB13" s="67"/>
      <c r="AJ13" s="13" t="s">
        <v>44</v>
      </c>
    </row>
    <row r="14" spans="1:41" ht="65.25" customHeight="1">
      <c r="A14" s="7"/>
      <c r="B14" s="5"/>
      <c r="C14" s="66"/>
      <c r="D14" s="45" t="s">
        <v>45</v>
      </c>
      <c r="E14" s="46" t="s">
        <v>101</v>
      </c>
      <c r="F14" s="47" t="s">
        <v>42</v>
      </c>
      <c r="G14" s="48" t="s">
        <v>34</v>
      </c>
      <c r="H14" s="49"/>
      <c r="I14" s="49"/>
      <c r="J14" s="49"/>
      <c r="K14" s="50"/>
      <c r="L14" s="51"/>
      <c r="M14" s="51"/>
      <c r="N14" s="51"/>
      <c r="O14" s="51"/>
      <c r="P14" s="51"/>
      <c r="Q14" s="51"/>
      <c r="R14" s="51"/>
      <c r="S14" s="52">
        <f t="shared" si="0"/>
        <v>0</v>
      </c>
      <c r="T14" s="53"/>
      <c r="U14" s="54">
        <f t="shared" si="1"/>
        <v>0</v>
      </c>
      <c r="V14" s="55">
        <f t="shared" si="2"/>
        <v>0</v>
      </c>
      <c r="W14" s="56" t="e">
        <f t="shared" si="3"/>
        <v>#DIV/0!</v>
      </c>
      <c r="X14" s="57" t="s">
        <v>112</v>
      </c>
      <c r="Y14" s="58"/>
      <c r="AB14" s="67"/>
    </row>
    <row r="15" spans="1:41" ht="41">
      <c r="A15" s="7"/>
      <c r="B15" s="5"/>
      <c r="C15" s="66"/>
      <c r="D15" s="45" t="s">
        <v>46</v>
      </c>
      <c r="E15" s="59" t="s">
        <v>82</v>
      </c>
      <c r="F15" s="60" t="s">
        <v>42</v>
      </c>
      <c r="G15" s="61" t="s">
        <v>34</v>
      </c>
      <c r="H15" s="62"/>
      <c r="I15" s="62"/>
      <c r="J15" s="62"/>
      <c r="K15" s="63"/>
      <c r="L15" s="64"/>
      <c r="M15" s="64"/>
      <c r="N15" s="64"/>
      <c r="O15" s="64"/>
      <c r="P15" s="64"/>
      <c r="Q15" s="64"/>
      <c r="R15" s="64"/>
      <c r="S15" s="65">
        <f t="shared" si="0"/>
        <v>0</v>
      </c>
      <c r="T15" s="53"/>
      <c r="U15" s="54">
        <f t="shared" si="1"/>
        <v>0</v>
      </c>
      <c r="V15" s="55">
        <f t="shared" si="2"/>
        <v>0</v>
      </c>
      <c r="W15" s="56" t="e">
        <f t="shared" si="3"/>
        <v>#DIV/0!</v>
      </c>
      <c r="X15" s="57"/>
      <c r="Y15" s="58" t="s">
        <v>47</v>
      </c>
    </row>
    <row r="16" spans="1:41" ht="41">
      <c r="A16" s="7"/>
      <c r="B16" s="5"/>
      <c r="C16" s="66"/>
      <c r="D16" s="45" t="s">
        <v>48</v>
      </c>
      <c r="E16" s="46" t="s">
        <v>83</v>
      </c>
      <c r="F16" s="47" t="s">
        <v>42</v>
      </c>
      <c r="G16" s="48" t="s">
        <v>34</v>
      </c>
      <c r="H16" s="49"/>
      <c r="I16" s="49"/>
      <c r="J16" s="49"/>
      <c r="K16" s="50">
        <v>5.0000000000000001E-3</v>
      </c>
      <c r="L16" s="51">
        <v>5</v>
      </c>
      <c r="M16" s="51"/>
      <c r="N16" s="51"/>
      <c r="O16" s="51"/>
      <c r="P16" s="51">
        <v>2</v>
      </c>
      <c r="Q16" s="51"/>
      <c r="R16" s="51"/>
      <c r="S16" s="52">
        <f t="shared" si="0"/>
        <v>0</v>
      </c>
      <c r="T16" s="53"/>
      <c r="U16" s="54">
        <f t="shared" si="1"/>
        <v>0</v>
      </c>
      <c r="V16" s="55">
        <f t="shared" si="2"/>
        <v>0</v>
      </c>
      <c r="W16" s="56" t="e">
        <f t="shared" si="3"/>
        <v>#DIV/0!</v>
      </c>
      <c r="X16" s="57" t="s">
        <v>114</v>
      </c>
      <c r="Y16" s="58"/>
    </row>
    <row r="17" spans="1:40" ht="25">
      <c r="A17" s="7"/>
      <c r="B17" s="5"/>
      <c r="C17" s="66"/>
      <c r="D17" s="45" t="s">
        <v>49</v>
      </c>
      <c r="E17" s="59" t="s">
        <v>95</v>
      </c>
      <c r="F17" s="60" t="s">
        <v>42</v>
      </c>
      <c r="G17" s="61" t="s">
        <v>34</v>
      </c>
      <c r="H17" s="62"/>
      <c r="I17" s="62"/>
      <c r="J17" s="62"/>
      <c r="K17" s="63"/>
      <c r="L17" s="64"/>
      <c r="M17" s="64"/>
      <c r="N17" s="64"/>
      <c r="O17" s="64"/>
      <c r="P17" s="64"/>
      <c r="Q17" s="64"/>
      <c r="R17" s="64"/>
      <c r="S17" s="65">
        <f t="shared" si="0"/>
        <v>0</v>
      </c>
      <c r="T17" s="53"/>
      <c r="U17" s="54">
        <f t="shared" si="1"/>
        <v>0</v>
      </c>
      <c r="V17" s="55">
        <f t="shared" si="2"/>
        <v>0</v>
      </c>
      <c r="W17" s="56" t="e">
        <f t="shared" si="3"/>
        <v>#DIV/0!</v>
      </c>
      <c r="X17" s="57"/>
      <c r="Y17" s="58"/>
    </row>
    <row r="18" spans="1:40" ht="61">
      <c r="A18" s="7"/>
      <c r="B18" s="5"/>
      <c r="C18" s="66"/>
      <c r="D18" s="45" t="s">
        <v>50</v>
      </c>
      <c r="E18" s="46" t="s">
        <v>96</v>
      </c>
      <c r="F18" s="47" t="s">
        <v>42</v>
      </c>
      <c r="G18" s="48" t="s">
        <v>34</v>
      </c>
      <c r="H18" s="49"/>
      <c r="I18" s="49"/>
      <c r="J18" s="49"/>
      <c r="K18" s="50">
        <v>0.65</v>
      </c>
      <c r="L18" s="51"/>
      <c r="M18" s="51"/>
      <c r="N18" s="51"/>
      <c r="O18" s="51"/>
      <c r="P18" s="51">
        <v>2</v>
      </c>
      <c r="Q18" s="51"/>
      <c r="R18" s="51"/>
      <c r="S18" s="52">
        <f t="shared" si="0"/>
        <v>0</v>
      </c>
      <c r="T18" s="53"/>
      <c r="U18" s="54">
        <f t="shared" si="1"/>
        <v>0</v>
      </c>
      <c r="V18" s="55">
        <f t="shared" si="2"/>
        <v>0</v>
      </c>
      <c r="W18" s="56" t="e">
        <f t="shared" si="3"/>
        <v>#DIV/0!</v>
      </c>
      <c r="X18" s="57" t="s">
        <v>115</v>
      </c>
      <c r="Y18" s="58"/>
    </row>
    <row r="19" spans="1:40" ht="25">
      <c r="A19" s="7"/>
      <c r="B19" s="5"/>
      <c r="C19" s="66"/>
      <c r="D19" s="45" t="s">
        <v>51</v>
      </c>
      <c r="E19" s="59" t="s">
        <v>84</v>
      </c>
      <c r="F19" s="60" t="s">
        <v>42</v>
      </c>
      <c r="G19" s="61" t="s">
        <v>34</v>
      </c>
      <c r="H19" s="62"/>
      <c r="I19" s="62"/>
      <c r="J19" s="62"/>
      <c r="K19" s="63"/>
      <c r="L19" s="64"/>
      <c r="M19" s="64"/>
      <c r="N19" s="64"/>
      <c r="O19" s="64"/>
      <c r="P19" s="64"/>
      <c r="Q19" s="64"/>
      <c r="R19" s="64"/>
      <c r="S19" s="65">
        <f t="shared" si="0"/>
        <v>0</v>
      </c>
      <c r="T19" s="53"/>
      <c r="U19" s="54">
        <f t="shared" si="1"/>
        <v>0</v>
      </c>
      <c r="V19" s="55">
        <f t="shared" si="2"/>
        <v>0</v>
      </c>
      <c r="W19" s="56" t="e">
        <f t="shared" si="3"/>
        <v>#DIV/0!</v>
      </c>
      <c r="X19" s="57"/>
      <c r="Y19" s="58"/>
    </row>
    <row r="20" spans="1:40" ht="142.5" customHeight="1">
      <c r="A20" s="7"/>
      <c r="B20" s="5"/>
      <c r="C20" s="66"/>
      <c r="D20" s="45" t="s">
        <v>52</v>
      </c>
      <c r="E20" s="46" t="s">
        <v>97</v>
      </c>
      <c r="F20" s="47" t="s">
        <v>42</v>
      </c>
      <c r="G20" s="48" t="s">
        <v>34</v>
      </c>
      <c r="H20" s="49"/>
      <c r="I20" s="49"/>
      <c r="J20" s="49"/>
      <c r="K20" s="50">
        <v>5.0000000000000001E-3</v>
      </c>
      <c r="L20" s="51"/>
      <c r="M20" s="51"/>
      <c r="N20" s="51"/>
      <c r="O20" s="51"/>
      <c r="P20" s="51"/>
      <c r="Q20" s="51"/>
      <c r="R20" s="51"/>
      <c r="S20" s="52">
        <f t="shared" si="0"/>
        <v>0</v>
      </c>
      <c r="T20" s="53"/>
      <c r="U20" s="54">
        <f t="shared" si="1"/>
        <v>0</v>
      </c>
      <c r="V20" s="55">
        <f t="shared" si="2"/>
        <v>0</v>
      </c>
      <c r="W20" s="56" t="e">
        <f t="shared" si="3"/>
        <v>#DIV/0!</v>
      </c>
      <c r="X20" s="57" t="s">
        <v>116</v>
      </c>
      <c r="Y20" s="58"/>
    </row>
    <row r="21" spans="1:40" ht="61">
      <c r="A21" s="7"/>
      <c r="B21" s="5"/>
      <c r="C21" s="66"/>
      <c r="D21" s="45" t="s">
        <v>53</v>
      </c>
      <c r="E21" s="59" t="s">
        <v>85</v>
      </c>
      <c r="F21" s="60" t="s">
        <v>42</v>
      </c>
      <c r="G21" s="61" t="s">
        <v>34</v>
      </c>
      <c r="H21" s="62"/>
      <c r="I21" s="62"/>
      <c r="J21" s="62"/>
      <c r="K21" s="63">
        <v>0.35</v>
      </c>
      <c r="L21" s="64"/>
      <c r="M21" s="64"/>
      <c r="N21" s="64"/>
      <c r="O21" s="64"/>
      <c r="P21" s="64"/>
      <c r="Q21" s="64"/>
      <c r="R21" s="64"/>
      <c r="S21" s="65">
        <f t="shared" si="0"/>
        <v>0</v>
      </c>
      <c r="T21" s="53"/>
      <c r="U21" s="54">
        <f t="shared" si="1"/>
        <v>0</v>
      </c>
      <c r="V21" s="55">
        <f t="shared" si="2"/>
        <v>0</v>
      </c>
      <c r="W21" s="56" t="e">
        <f t="shared" si="3"/>
        <v>#DIV/0!</v>
      </c>
      <c r="X21" s="57" t="s">
        <v>117</v>
      </c>
      <c r="Y21" s="58" t="s">
        <v>54</v>
      </c>
      <c r="AA21" s="13" t="s">
        <v>55</v>
      </c>
      <c r="AK21" s="34" t="s">
        <v>56</v>
      </c>
      <c r="AL21" s="69"/>
      <c r="AM21" s="69"/>
      <c r="AN21" s="69"/>
    </row>
    <row r="22" spans="1:40" ht="41">
      <c r="A22" s="7"/>
      <c r="B22" s="5"/>
      <c r="C22" s="66"/>
      <c r="D22" s="45" t="s">
        <v>57</v>
      </c>
      <c r="E22" s="46" t="s">
        <v>86</v>
      </c>
      <c r="F22" s="47" t="s">
        <v>33</v>
      </c>
      <c r="G22" s="48" t="s">
        <v>34</v>
      </c>
      <c r="H22" s="49"/>
      <c r="I22" s="49"/>
      <c r="J22" s="49"/>
      <c r="K22" s="50">
        <v>0.35</v>
      </c>
      <c r="L22" s="51"/>
      <c r="M22" s="51"/>
      <c r="N22" s="51"/>
      <c r="O22" s="51"/>
      <c r="P22" s="51">
        <v>1</v>
      </c>
      <c r="Q22" s="51"/>
      <c r="R22" s="51"/>
      <c r="S22" s="52">
        <f t="shared" si="0"/>
        <v>0</v>
      </c>
      <c r="T22" s="53"/>
      <c r="U22" s="54">
        <f t="shared" si="1"/>
        <v>0</v>
      </c>
      <c r="V22" s="55">
        <f t="shared" si="2"/>
        <v>0</v>
      </c>
      <c r="W22" s="56" t="e">
        <f t="shared" si="3"/>
        <v>#DIV/0!</v>
      </c>
      <c r="X22" s="57" t="s">
        <v>118</v>
      </c>
      <c r="Y22" s="58"/>
      <c r="AK22" s="40">
        <v>1</v>
      </c>
      <c r="AL22" s="40" t="s">
        <v>58</v>
      </c>
      <c r="AM22" s="69"/>
      <c r="AN22" s="69"/>
    </row>
    <row r="23" spans="1:40" ht="41">
      <c r="A23" s="7"/>
      <c r="B23" s="5"/>
      <c r="C23" s="66"/>
      <c r="D23" s="45" t="s">
        <v>59</v>
      </c>
      <c r="E23" s="59" t="s">
        <v>102</v>
      </c>
      <c r="F23" s="60" t="s">
        <v>42</v>
      </c>
      <c r="G23" s="61" t="s">
        <v>34</v>
      </c>
      <c r="H23" s="62"/>
      <c r="I23" s="62"/>
      <c r="J23" s="62"/>
      <c r="K23" s="63">
        <v>5.0000000000000001E-4</v>
      </c>
      <c r="L23" s="64"/>
      <c r="M23" s="64"/>
      <c r="N23" s="64"/>
      <c r="O23" s="64"/>
      <c r="P23" s="64"/>
      <c r="Q23" s="64"/>
      <c r="R23" s="64"/>
      <c r="S23" s="65">
        <f t="shared" si="0"/>
        <v>0</v>
      </c>
      <c r="T23" s="53"/>
      <c r="U23" s="54">
        <f t="shared" si="1"/>
        <v>0</v>
      </c>
      <c r="V23" s="55">
        <f t="shared" si="2"/>
        <v>0</v>
      </c>
      <c r="W23" s="56" t="e">
        <f t="shared" si="3"/>
        <v>#DIV/0!</v>
      </c>
      <c r="X23" s="57" t="s">
        <v>60</v>
      </c>
      <c r="Y23" s="58"/>
      <c r="AK23" s="40">
        <v>2</v>
      </c>
      <c r="AL23" s="70">
        <v>1000000</v>
      </c>
      <c r="AM23" s="69"/>
      <c r="AN23" s="69"/>
    </row>
    <row r="24" spans="1:40" ht="41">
      <c r="A24" s="7"/>
      <c r="B24" s="5"/>
      <c r="C24" s="66"/>
      <c r="D24" s="45" t="s">
        <v>61</v>
      </c>
      <c r="E24" s="46" t="s">
        <v>87</v>
      </c>
      <c r="F24" s="47" t="s">
        <v>42</v>
      </c>
      <c r="G24" s="48" t="s">
        <v>34</v>
      </c>
      <c r="H24" s="49"/>
      <c r="I24" s="49"/>
      <c r="J24" s="49"/>
      <c r="K24" s="50">
        <v>0.35</v>
      </c>
      <c r="L24" s="51"/>
      <c r="M24" s="51"/>
      <c r="N24" s="51"/>
      <c r="O24" s="51"/>
      <c r="P24" s="51"/>
      <c r="Q24" s="51"/>
      <c r="R24" s="51"/>
      <c r="S24" s="52">
        <f t="shared" si="0"/>
        <v>0</v>
      </c>
      <c r="T24" s="53"/>
      <c r="U24" s="54">
        <f t="shared" si="1"/>
        <v>0</v>
      </c>
      <c r="V24" s="55">
        <f t="shared" si="2"/>
        <v>0</v>
      </c>
      <c r="W24" s="56" t="e">
        <f t="shared" si="3"/>
        <v>#DIV/0!</v>
      </c>
      <c r="X24" s="57"/>
      <c r="Y24" s="58"/>
      <c r="AK24" s="40">
        <v>3</v>
      </c>
      <c r="AL24" s="40" t="s">
        <v>62</v>
      </c>
      <c r="AM24" s="69"/>
      <c r="AN24" s="69"/>
    </row>
    <row r="25" spans="1:40" ht="41">
      <c r="A25" s="7"/>
      <c r="B25" s="5"/>
      <c r="C25" s="66"/>
      <c r="D25" s="45" t="s">
        <v>63</v>
      </c>
      <c r="E25" s="59" t="s">
        <v>103</v>
      </c>
      <c r="F25" s="60" t="s">
        <v>33</v>
      </c>
      <c r="G25" s="61" t="s">
        <v>34</v>
      </c>
      <c r="H25" s="62"/>
      <c r="I25" s="62"/>
      <c r="J25" s="62"/>
      <c r="K25" s="63">
        <v>0.35</v>
      </c>
      <c r="L25" s="64"/>
      <c r="M25" s="64"/>
      <c r="N25" s="64"/>
      <c r="O25" s="64"/>
      <c r="P25" s="64"/>
      <c r="Q25" s="64"/>
      <c r="R25" s="64"/>
      <c r="S25" s="65">
        <f t="shared" si="0"/>
        <v>0</v>
      </c>
      <c r="T25" s="53"/>
      <c r="U25" s="54">
        <f t="shared" si="1"/>
        <v>0</v>
      </c>
      <c r="V25" s="55">
        <f t="shared" si="2"/>
        <v>0</v>
      </c>
      <c r="W25" s="56" t="e">
        <f t="shared" si="3"/>
        <v>#DIV/0!</v>
      </c>
      <c r="X25" s="57" t="s">
        <v>111</v>
      </c>
      <c r="Y25" s="58"/>
      <c r="AK25" s="40">
        <v>4</v>
      </c>
      <c r="AL25" s="40" t="s">
        <v>64</v>
      </c>
      <c r="AM25" s="69"/>
      <c r="AN25" s="69"/>
    </row>
    <row r="26" spans="1:40" ht="61">
      <c r="A26" s="7"/>
      <c r="B26" s="5"/>
      <c r="C26" s="66"/>
      <c r="D26" s="45" t="s">
        <v>65</v>
      </c>
      <c r="E26" s="46" t="s">
        <v>104</v>
      </c>
      <c r="F26" s="47"/>
      <c r="G26" s="48" t="s">
        <v>34</v>
      </c>
      <c r="H26" s="49"/>
      <c r="I26" s="49"/>
      <c r="J26" s="49"/>
      <c r="K26" s="50"/>
      <c r="L26" s="51"/>
      <c r="M26" s="51"/>
      <c r="N26" s="51"/>
      <c r="O26" s="51"/>
      <c r="P26" s="51"/>
      <c r="Q26" s="51"/>
      <c r="R26" s="51"/>
      <c r="S26" s="52">
        <f t="shared" si="0"/>
        <v>0</v>
      </c>
      <c r="T26" s="53"/>
      <c r="U26" s="54">
        <f t="shared" si="1"/>
        <v>0</v>
      </c>
      <c r="V26" s="55">
        <f t="shared" si="2"/>
        <v>0</v>
      </c>
      <c r="W26" s="56" t="e">
        <f t="shared" si="3"/>
        <v>#DIV/0!</v>
      </c>
      <c r="X26" s="57" t="s">
        <v>119</v>
      </c>
      <c r="Y26" s="58"/>
      <c r="AK26" s="40">
        <v>5</v>
      </c>
      <c r="AL26" s="40" t="s">
        <v>66</v>
      </c>
      <c r="AM26" s="69"/>
      <c r="AN26" s="69"/>
    </row>
    <row r="27" spans="1:40" ht="81">
      <c r="A27" s="7"/>
      <c r="B27" s="5"/>
      <c r="C27" s="66"/>
      <c r="D27" s="45" t="s">
        <v>67</v>
      </c>
      <c r="E27" s="59" t="s">
        <v>105</v>
      </c>
      <c r="F27" s="60" t="s">
        <v>42</v>
      </c>
      <c r="G27" s="61" t="s">
        <v>34</v>
      </c>
      <c r="H27" s="62"/>
      <c r="I27" s="62"/>
      <c r="J27" s="62"/>
      <c r="K27" s="63"/>
      <c r="L27" s="64"/>
      <c r="M27" s="64"/>
      <c r="N27" s="64"/>
      <c r="O27" s="64"/>
      <c r="P27" s="64"/>
      <c r="Q27" s="64"/>
      <c r="R27" s="64"/>
      <c r="S27" s="65">
        <f t="shared" si="0"/>
        <v>0</v>
      </c>
      <c r="T27" s="53"/>
      <c r="U27" s="54">
        <f t="shared" si="1"/>
        <v>0</v>
      </c>
      <c r="V27" s="55">
        <f t="shared" si="2"/>
        <v>0</v>
      </c>
      <c r="W27" s="56" t="e">
        <f t="shared" si="3"/>
        <v>#DIV/0!</v>
      </c>
      <c r="X27" s="57" t="s">
        <v>120</v>
      </c>
      <c r="Y27" s="58"/>
    </row>
    <row r="28" spans="1:40" ht="41">
      <c r="A28" s="7"/>
      <c r="B28" s="5"/>
      <c r="C28" s="66"/>
      <c r="D28" s="45" t="s">
        <v>68</v>
      </c>
      <c r="E28" s="46" t="s">
        <v>106</v>
      </c>
      <c r="F28" s="47" t="s">
        <v>42</v>
      </c>
      <c r="G28" s="48" t="s">
        <v>34</v>
      </c>
      <c r="H28" s="49"/>
      <c r="I28" s="49"/>
      <c r="J28" s="49"/>
      <c r="K28" s="50">
        <v>0.35</v>
      </c>
      <c r="L28" s="51"/>
      <c r="M28" s="51"/>
      <c r="N28" s="51"/>
      <c r="O28" s="51"/>
      <c r="P28" s="51">
        <v>1</v>
      </c>
      <c r="Q28" s="51"/>
      <c r="R28" s="51"/>
      <c r="S28" s="52">
        <f t="shared" si="0"/>
        <v>0</v>
      </c>
      <c r="T28" s="53"/>
      <c r="U28" s="54">
        <f t="shared" si="1"/>
        <v>0</v>
      </c>
      <c r="V28" s="55">
        <f t="shared" si="2"/>
        <v>0</v>
      </c>
      <c r="W28" s="56" t="e">
        <f t="shared" si="3"/>
        <v>#DIV/0!</v>
      </c>
      <c r="X28" s="57" t="s">
        <v>121</v>
      </c>
      <c r="Y28" s="58"/>
      <c r="AA28" s="13" t="s">
        <v>69</v>
      </c>
    </row>
    <row r="29" spans="1:40" ht="61">
      <c r="A29" s="7"/>
      <c r="B29" s="5"/>
      <c r="C29" s="66"/>
      <c r="D29" s="45" t="s">
        <v>70</v>
      </c>
      <c r="E29" s="59" t="s">
        <v>88</v>
      </c>
      <c r="F29" s="60" t="s">
        <v>42</v>
      </c>
      <c r="G29" s="61" t="s">
        <v>34</v>
      </c>
      <c r="H29" s="62"/>
      <c r="I29" s="62"/>
      <c r="J29" s="62"/>
      <c r="K29" s="63">
        <v>5.0000000000000001E-3</v>
      </c>
      <c r="L29" s="64"/>
      <c r="M29" s="64"/>
      <c r="N29" s="64"/>
      <c r="O29" s="64"/>
      <c r="P29" s="64"/>
      <c r="Q29" s="64"/>
      <c r="R29" s="64"/>
      <c r="S29" s="65">
        <f t="shared" si="0"/>
        <v>0</v>
      </c>
      <c r="T29" s="53"/>
      <c r="U29" s="54">
        <f t="shared" si="1"/>
        <v>0</v>
      </c>
      <c r="V29" s="55">
        <f t="shared" si="2"/>
        <v>0</v>
      </c>
      <c r="W29" s="56" t="e">
        <f t="shared" si="3"/>
        <v>#DIV/0!</v>
      </c>
      <c r="X29" s="57" t="s">
        <v>122</v>
      </c>
      <c r="Y29" s="58"/>
    </row>
    <row r="30" spans="1:40" ht="25">
      <c r="A30" s="7"/>
      <c r="B30" s="5"/>
      <c r="C30" s="66"/>
      <c r="D30" s="45" t="s">
        <v>71</v>
      </c>
      <c r="E30" s="46" t="s">
        <v>90</v>
      </c>
      <c r="F30" s="47"/>
      <c r="G30" s="48" t="s">
        <v>34</v>
      </c>
      <c r="H30" s="49"/>
      <c r="I30" s="49"/>
      <c r="J30" s="49"/>
      <c r="K30" s="50"/>
      <c r="L30" s="51"/>
      <c r="M30" s="51"/>
      <c r="N30" s="51"/>
      <c r="O30" s="51"/>
      <c r="P30" s="51"/>
      <c r="Q30" s="51"/>
      <c r="R30" s="51"/>
      <c r="S30" s="52">
        <f t="shared" si="0"/>
        <v>0</v>
      </c>
      <c r="T30" s="53"/>
      <c r="U30" s="54">
        <f t="shared" si="1"/>
        <v>0</v>
      </c>
      <c r="V30" s="55">
        <f t="shared" si="2"/>
        <v>0</v>
      </c>
      <c r="W30" s="56" t="e">
        <f t="shared" si="3"/>
        <v>#DIV/0!</v>
      </c>
      <c r="X30" s="57"/>
      <c r="Y30" s="58"/>
    </row>
    <row r="31" spans="1:40" ht="101">
      <c r="A31" s="7"/>
      <c r="B31" s="5"/>
      <c r="C31" s="66"/>
      <c r="D31" s="45" t="s">
        <v>72</v>
      </c>
      <c r="E31" s="59" t="s">
        <v>89</v>
      </c>
      <c r="F31" s="60"/>
      <c r="G31" s="61" t="s">
        <v>34</v>
      </c>
      <c r="H31" s="62"/>
      <c r="I31" s="62"/>
      <c r="J31" s="62"/>
      <c r="K31" s="63"/>
      <c r="L31" s="64"/>
      <c r="M31" s="64"/>
      <c r="N31" s="64"/>
      <c r="O31" s="64"/>
      <c r="P31" s="64"/>
      <c r="Q31" s="64"/>
      <c r="R31" s="64"/>
      <c r="S31" s="65">
        <f t="shared" si="0"/>
        <v>0</v>
      </c>
      <c r="T31" s="53"/>
      <c r="U31" s="54">
        <f t="shared" si="1"/>
        <v>0</v>
      </c>
      <c r="V31" s="55">
        <f t="shared" si="2"/>
        <v>0</v>
      </c>
      <c r="W31" s="56" t="e">
        <f t="shared" si="3"/>
        <v>#DIV/0!</v>
      </c>
      <c r="X31" s="57" t="s">
        <v>123</v>
      </c>
      <c r="Y31" s="58"/>
    </row>
    <row r="32" spans="1:40" ht="61">
      <c r="A32" s="7"/>
      <c r="B32" s="5"/>
      <c r="C32" s="66"/>
      <c r="D32" s="45" t="s">
        <v>73</v>
      </c>
      <c r="E32" s="46" t="s">
        <v>107</v>
      </c>
      <c r="F32" s="47"/>
      <c r="G32" s="48" t="s">
        <v>34</v>
      </c>
      <c r="H32" s="49"/>
      <c r="I32" s="49"/>
      <c r="J32" s="49"/>
      <c r="K32" s="50"/>
      <c r="L32" s="51"/>
      <c r="M32" s="51"/>
      <c r="N32" s="51"/>
      <c r="O32" s="51"/>
      <c r="P32" s="51"/>
      <c r="Q32" s="51"/>
      <c r="R32" s="51"/>
      <c r="S32" s="52">
        <f t="shared" si="0"/>
        <v>0</v>
      </c>
      <c r="T32" s="53"/>
      <c r="U32" s="54">
        <f t="shared" si="1"/>
        <v>0</v>
      </c>
      <c r="V32" s="55">
        <f t="shared" si="2"/>
        <v>0</v>
      </c>
      <c r="W32" s="56" t="e">
        <f t="shared" si="3"/>
        <v>#DIV/0!</v>
      </c>
      <c r="X32" s="57"/>
      <c r="Y32" s="58"/>
    </row>
    <row r="33" spans="1:25" ht="61">
      <c r="A33" s="7"/>
      <c r="B33" s="5"/>
      <c r="C33" s="66"/>
      <c r="D33" s="45" t="s">
        <v>74</v>
      </c>
      <c r="E33" s="71" t="s">
        <v>108</v>
      </c>
      <c r="F33" s="72"/>
      <c r="G33" s="73" t="s">
        <v>34</v>
      </c>
      <c r="H33" s="74"/>
      <c r="I33" s="74"/>
      <c r="J33" s="74"/>
      <c r="K33" s="75"/>
      <c r="L33" s="76"/>
      <c r="M33" s="76"/>
      <c r="N33" s="76"/>
      <c r="O33" s="76"/>
      <c r="P33" s="76"/>
      <c r="Q33" s="76"/>
      <c r="R33" s="76"/>
      <c r="S33" s="77">
        <f t="shared" si="0"/>
        <v>0</v>
      </c>
      <c r="T33" s="53"/>
      <c r="U33" s="54">
        <f t="shared" si="1"/>
        <v>0</v>
      </c>
      <c r="V33" s="55">
        <f t="shared" si="2"/>
        <v>0</v>
      </c>
      <c r="W33" s="56" t="e">
        <f t="shared" si="3"/>
        <v>#DIV/0!</v>
      </c>
      <c r="X33" s="57" t="s">
        <v>124</v>
      </c>
      <c r="Y33" s="58"/>
    </row>
    <row r="34" spans="1:25" ht="61">
      <c r="A34" s="7"/>
      <c r="B34" s="5"/>
      <c r="C34" s="66"/>
      <c r="D34" s="45" t="s">
        <v>75</v>
      </c>
      <c r="E34" s="46" t="s">
        <v>91</v>
      </c>
      <c r="F34" s="47"/>
      <c r="G34" s="48" t="s">
        <v>34</v>
      </c>
      <c r="H34" s="49"/>
      <c r="I34" s="49"/>
      <c r="J34" s="49"/>
      <c r="K34" s="50"/>
      <c r="L34" s="51"/>
      <c r="M34" s="51"/>
      <c r="N34" s="51"/>
      <c r="O34" s="51"/>
      <c r="P34" s="51"/>
      <c r="Q34" s="51"/>
      <c r="R34" s="51"/>
      <c r="S34" s="52">
        <f t="shared" si="0"/>
        <v>0</v>
      </c>
      <c r="T34" s="53"/>
      <c r="U34" s="54">
        <f t="shared" si="1"/>
        <v>0</v>
      </c>
      <c r="V34" s="55">
        <f t="shared" si="2"/>
        <v>0</v>
      </c>
      <c r="W34" s="56" t="e">
        <f t="shared" si="3"/>
        <v>#DIV/0!</v>
      </c>
      <c r="X34" s="57"/>
      <c r="Y34" s="58"/>
    </row>
    <row r="35" spans="1:25" ht="25">
      <c r="A35" s="7"/>
      <c r="B35" s="5"/>
      <c r="C35" s="66"/>
      <c r="D35" s="45" t="s">
        <v>76</v>
      </c>
      <c r="E35" s="59" t="s">
        <v>92</v>
      </c>
      <c r="F35" s="60"/>
      <c r="G35" s="61" t="s">
        <v>34</v>
      </c>
      <c r="H35" s="62"/>
      <c r="I35" s="62"/>
      <c r="J35" s="62"/>
      <c r="K35" s="63"/>
      <c r="L35" s="64"/>
      <c r="M35" s="64"/>
      <c r="N35" s="64"/>
      <c r="O35" s="64"/>
      <c r="P35" s="64"/>
      <c r="Q35" s="64"/>
      <c r="R35" s="64"/>
      <c r="S35" s="65">
        <f t="shared" si="0"/>
        <v>0</v>
      </c>
      <c r="T35" s="53"/>
      <c r="U35" s="54">
        <f t="shared" si="1"/>
        <v>0</v>
      </c>
      <c r="V35" s="55">
        <f t="shared" si="2"/>
        <v>0</v>
      </c>
      <c r="W35" s="56" t="e">
        <f t="shared" si="3"/>
        <v>#DIV/0!</v>
      </c>
      <c r="X35" s="57"/>
      <c r="Y35" s="58"/>
    </row>
    <row r="36" spans="1:25" ht="30" customHeight="1">
      <c r="A36" s="7"/>
      <c r="B36" s="5"/>
      <c r="C36" s="66"/>
      <c r="D36" s="45" t="s">
        <v>77</v>
      </c>
      <c r="E36" s="46"/>
      <c r="F36" s="47"/>
      <c r="G36" s="48" t="s">
        <v>34</v>
      </c>
      <c r="H36" s="49"/>
      <c r="I36" s="49"/>
      <c r="J36" s="49"/>
      <c r="K36" s="50"/>
      <c r="L36" s="51"/>
      <c r="M36" s="51"/>
      <c r="N36" s="51"/>
      <c r="O36" s="51"/>
      <c r="P36" s="51"/>
      <c r="Q36" s="51"/>
      <c r="R36" s="51"/>
      <c r="S36" s="52">
        <f t="shared" si="0"/>
        <v>0</v>
      </c>
      <c r="T36" s="53"/>
      <c r="U36" s="54">
        <f t="shared" si="1"/>
        <v>0</v>
      </c>
      <c r="V36" s="55">
        <f t="shared" si="2"/>
        <v>0</v>
      </c>
      <c r="W36" s="56" t="e">
        <f t="shared" si="3"/>
        <v>#DIV/0!</v>
      </c>
      <c r="X36" s="57"/>
      <c r="Y36" s="58"/>
    </row>
    <row r="37" spans="1:25" ht="30" customHeight="1">
      <c r="A37" s="7"/>
      <c r="B37" s="5"/>
      <c r="C37" s="66"/>
      <c r="D37" s="45" t="s">
        <v>78</v>
      </c>
      <c r="E37" s="59"/>
      <c r="F37" s="60"/>
      <c r="G37" s="61" t="s">
        <v>34</v>
      </c>
      <c r="H37" s="62"/>
      <c r="I37" s="62"/>
      <c r="J37" s="62"/>
      <c r="K37" s="63"/>
      <c r="L37" s="64"/>
      <c r="M37" s="64"/>
      <c r="N37" s="64"/>
      <c r="O37" s="64"/>
      <c r="P37" s="64"/>
      <c r="Q37" s="64"/>
      <c r="R37" s="64"/>
      <c r="S37" s="65">
        <f t="shared" si="0"/>
        <v>0</v>
      </c>
      <c r="T37" s="53"/>
      <c r="U37" s="54">
        <f t="shared" si="1"/>
        <v>0</v>
      </c>
      <c r="V37" s="55">
        <f t="shared" si="2"/>
        <v>0</v>
      </c>
      <c r="W37" s="56" t="e">
        <f t="shared" si="3"/>
        <v>#DIV/0!</v>
      </c>
      <c r="X37" s="57"/>
      <c r="Y37" s="58"/>
    </row>
    <row r="38" spans="1:25" ht="30" customHeight="1">
      <c r="A38" s="7"/>
      <c r="B38" s="5"/>
      <c r="C38" s="66"/>
      <c r="D38" s="45" t="s">
        <v>79</v>
      </c>
      <c r="E38" s="46"/>
      <c r="F38" s="47"/>
      <c r="G38" s="48" t="s">
        <v>34</v>
      </c>
      <c r="H38" s="49"/>
      <c r="I38" s="49"/>
      <c r="J38" s="49"/>
      <c r="K38" s="50"/>
      <c r="L38" s="51"/>
      <c r="M38" s="51"/>
      <c r="N38" s="51"/>
      <c r="O38" s="51"/>
      <c r="P38" s="51"/>
      <c r="Q38" s="51"/>
      <c r="R38" s="51"/>
      <c r="S38" s="52">
        <f t="shared" si="0"/>
        <v>0</v>
      </c>
      <c r="T38" s="53"/>
      <c r="U38" s="54">
        <f t="shared" si="1"/>
        <v>0</v>
      </c>
      <c r="V38" s="55">
        <f t="shared" si="2"/>
        <v>0</v>
      </c>
      <c r="W38" s="56" t="e">
        <f t="shared" si="3"/>
        <v>#DIV/0!</v>
      </c>
      <c r="X38" s="57"/>
      <c r="Y38" s="58"/>
    </row>
    <row r="39" spans="1:25" ht="30" customHeight="1">
      <c r="A39" s="7"/>
      <c r="B39" s="5"/>
      <c r="C39" s="66"/>
      <c r="D39" s="45" t="s">
        <v>80</v>
      </c>
      <c r="E39" s="59"/>
      <c r="F39" s="60"/>
      <c r="G39" s="61" t="s">
        <v>34</v>
      </c>
      <c r="H39" s="62"/>
      <c r="I39" s="62"/>
      <c r="J39" s="62"/>
      <c r="K39" s="63"/>
      <c r="L39" s="64"/>
      <c r="M39" s="64"/>
      <c r="N39" s="64"/>
      <c r="O39" s="64"/>
      <c r="P39" s="64"/>
      <c r="Q39" s="64"/>
      <c r="R39" s="64"/>
      <c r="S39" s="65">
        <f t="shared" si="0"/>
        <v>0</v>
      </c>
      <c r="T39" s="53"/>
      <c r="U39" s="54">
        <f t="shared" si="1"/>
        <v>0</v>
      </c>
      <c r="V39" s="55">
        <f t="shared" si="2"/>
        <v>0</v>
      </c>
      <c r="W39" s="56" t="e">
        <f t="shared" si="3"/>
        <v>#DIV/0!</v>
      </c>
      <c r="X39" s="57"/>
      <c r="Y39" s="58"/>
    </row>
    <row r="40" spans="1:25" ht="30" customHeight="1">
      <c r="A40" s="7"/>
      <c r="B40" s="5"/>
      <c r="C40" s="66"/>
      <c r="D40" s="45" t="s">
        <v>81</v>
      </c>
      <c r="E40" s="46"/>
      <c r="F40" s="47"/>
      <c r="G40" s="48" t="s">
        <v>34</v>
      </c>
      <c r="H40" s="49"/>
      <c r="I40" s="49"/>
      <c r="J40" s="49"/>
      <c r="K40" s="50"/>
      <c r="L40" s="51"/>
      <c r="M40" s="51"/>
      <c r="N40" s="51"/>
      <c r="O40" s="51"/>
      <c r="P40" s="51"/>
      <c r="Q40" s="51"/>
      <c r="R40" s="51"/>
      <c r="S40" s="52">
        <f t="shared" si="0"/>
        <v>0</v>
      </c>
      <c r="T40" s="53"/>
      <c r="U40" s="54">
        <f t="shared" si="1"/>
        <v>0</v>
      </c>
      <c r="V40" s="55">
        <f t="shared" si="2"/>
        <v>0</v>
      </c>
      <c r="W40" s="56" t="e">
        <f t="shared" si="3"/>
        <v>#DIV/0!</v>
      </c>
      <c r="X40" s="57"/>
      <c r="Y40" s="58"/>
    </row>
    <row r="41" spans="1:25" ht="16">
      <c r="A41" s="7"/>
      <c r="B41" s="5"/>
      <c r="C41" s="78"/>
      <c r="D41" s="79"/>
      <c r="E41" s="80"/>
      <c r="F41" s="81"/>
      <c r="G41" s="5"/>
      <c r="H41" s="82"/>
      <c r="I41" s="82"/>
      <c r="J41" s="82"/>
      <c r="K41" s="82"/>
      <c r="L41" s="82"/>
      <c r="M41" s="82"/>
      <c r="N41" s="82"/>
      <c r="O41" s="82"/>
      <c r="P41" s="82"/>
      <c r="Q41" s="82"/>
      <c r="R41" s="82"/>
      <c r="S41" s="5"/>
      <c r="T41" s="83"/>
      <c r="U41" s="84"/>
      <c r="V41" s="85"/>
      <c r="W41" s="5"/>
      <c r="X41" s="5"/>
      <c r="Y41" s="12"/>
    </row>
    <row r="42" spans="1:25" ht="16">
      <c r="A42" s="7"/>
      <c r="B42" s="5"/>
      <c r="C42" s="78"/>
      <c r="D42" s="79"/>
      <c r="E42" s="36"/>
      <c r="F42" s="37"/>
      <c r="G42" s="5"/>
      <c r="H42" s="38"/>
      <c r="I42" s="38"/>
      <c r="J42" s="86"/>
      <c r="K42" s="86"/>
      <c r="L42" s="86"/>
      <c r="M42" s="86"/>
      <c r="N42" s="86"/>
      <c r="O42" s="86"/>
      <c r="P42" s="86"/>
      <c r="Q42" s="86"/>
      <c r="R42" s="86"/>
      <c r="S42" s="5"/>
      <c r="T42" s="87"/>
      <c r="U42" s="5"/>
      <c r="V42" s="85"/>
      <c r="W42" s="5"/>
      <c r="X42" s="5"/>
      <c r="Y42" s="12"/>
    </row>
    <row r="43" spans="1:25">
      <c r="A43" s="7"/>
      <c r="B43" s="5"/>
      <c r="C43" s="5"/>
      <c r="D43" s="5"/>
      <c r="E43" s="5"/>
      <c r="F43" s="38"/>
      <c r="G43" s="5"/>
      <c r="H43" s="5"/>
      <c r="I43" s="5"/>
      <c r="J43" s="5"/>
      <c r="K43" s="5"/>
      <c r="L43" s="5"/>
      <c r="M43" s="5"/>
      <c r="N43" s="5"/>
      <c r="O43" s="5"/>
      <c r="P43" s="5"/>
      <c r="Q43" s="5"/>
      <c r="R43" s="5"/>
      <c r="S43" s="5"/>
      <c r="T43" s="88"/>
      <c r="U43" s="5"/>
      <c r="V43" s="85"/>
      <c r="W43" s="5"/>
      <c r="X43" s="5"/>
      <c r="Y43" s="12"/>
    </row>
    <row r="44" spans="1:25">
      <c r="A44" s="7"/>
      <c r="B44" s="5"/>
      <c r="C44" s="5"/>
      <c r="D44" s="5"/>
      <c r="E44" s="5"/>
      <c r="F44" s="38"/>
      <c r="G44" s="5"/>
      <c r="H44" s="5"/>
      <c r="I44" s="5"/>
      <c r="J44" s="5"/>
      <c r="K44" s="5"/>
      <c r="L44" s="5"/>
      <c r="M44" s="5"/>
      <c r="N44" s="5"/>
      <c r="O44" s="5"/>
      <c r="P44" s="5"/>
      <c r="Q44" s="5"/>
      <c r="R44" s="5"/>
      <c r="S44" s="5"/>
      <c r="T44" s="88"/>
      <c r="U44" s="5"/>
      <c r="V44" s="85"/>
      <c r="W44" s="5"/>
      <c r="X44" s="5"/>
      <c r="Y44" s="12"/>
    </row>
    <row r="45" spans="1:25">
      <c r="A45" s="7"/>
      <c r="B45" s="5"/>
      <c r="C45" s="5"/>
      <c r="D45" s="8"/>
      <c r="E45" s="5"/>
      <c r="F45" s="38"/>
      <c r="G45" s="5"/>
      <c r="H45" s="89"/>
      <c r="I45" s="89"/>
      <c r="J45" s="89"/>
      <c r="K45" s="89"/>
      <c r="L45" s="89"/>
      <c r="M45" s="89"/>
      <c r="N45" s="89"/>
      <c r="O45" s="89"/>
      <c r="P45" s="89"/>
      <c r="Q45" s="89"/>
      <c r="R45" s="89"/>
      <c r="S45" s="5"/>
      <c r="T45" s="88"/>
      <c r="U45" s="5"/>
      <c r="V45" s="5"/>
      <c r="W45" s="5"/>
      <c r="X45" s="5"/>
      <c r="Y45" s="12"/>
    </row>
    <row r="46" spans="1:25" ht="409.5" customHeight="1" thickBot="1">
      <c r="A46" s="90"/>
      <c r="B46" s="91"/>
      <c r="C46" s="91"/>
      <c r="D46" s="92"/>
      <c r="E46" s="91"/>
      <c r="F46" s="93"/>
      <c r="G46" s="93"/>
      <c r="H46" s="94"/>
      <c r="I46" s="94"/>
      <c r="J46" s="94"/>
      <c r="K46" s="94"/>
      <c r="L46" s="94"/>
      <c r="M46" s="94"/>
      <c r="N46" s="94"/>
      <c r="O46" s="94"/>
      <c r="P46" s="94"/>
      <c r="Q46" s="94"/>
      <c r="R46" s="94"/>
      <c r="S46" s="91"/>
      <c r="T46" s="95"/>
      <c r="U46" s="91"/>
      <c r="V46" s="91"/>
      <c r="W46" s="91"/>
      <c r="X46" s="91"/>
      <c r="Y46" s="96"/>
    </row>
    <row r="47" spans="1:25">
      <c r="G47" s="98"/>
      <c r="H47" s="89"/>
      <c r="I47" s="89"/>
      <c r="J47" s="89"/>
      <c r="K47" s="89"/>
      <c r="L47" s="89"/>
      <c r="M47" s="89"/>
      <c r="N47" s="89"/>
      <c r="O47" s="89"/>
      <c r="P47" s="89"/>
      <c r="Q47" s="89"/>
      <c r="R47" s="89"/>
      <c r="T47" s="88"/>
    </row>
    <row r="48" spans="1:25">
      <c r="H48" s="89"/>
      <c r="I48" s="89"/>
      <c r="J48" s="89"/>
      <c r="K48" s="89"/>
      <c r="L48" s="89"/>
      <c r="M48" s="89"/>
      <c r="N48" s="89"/>
      <c r="O48" s="89"/>
      <c r="P48" s="89"/>
      <c r="Q48" s="89"/>
      <c r="R48" s="89"/>
      <c r="T48" s="88"/>
    </row>
    <row r="49" spans="5:20">
      <c r="E49" s="99"/>
      <c r="F49" s="100"/>
      <c r="H49" s="89"/>
      <c r="I49" s="89"/>
      <c r="J49" s="89"/>
      <c r="K49" s="89"/>
      <c r="L49" s="89"/>
      <c r="M49" s="89"/>
      <c r="N49" s="89"/>
      <c r="O49" s="89"/>
      <c r="P49" s="89"/>
      <c r="Q49" s="89"/>
      <c r="R49" s="89"/>
      <c r="T49" s="88"/>
    </row>
    <row r="50" spans="5:20">
      <c r="H50" s="89"/>
      <c r="I50" s="89"/>
      <c r="J50" s="89"/>
      <c r="K50" s="89"/>
      <c r="L50" s="89"/>
      <c r="M50" s="89"/>
      <c r="N50" s="89"/>
      <c r="O50" s="89"/>
      <c r="P50" s="89"/>
      <c r="Q50" s="89"/>
      <c r="R50" s="89"/>
      <c r="T50" s="88"/>
    </row>
    <row r="51" spans="5:20">
      <c r="E51" s="101"/>
      <c r="F51" s="102"/>
      <c r="H51" s="103"/>
      <c r="I51" s="103"/>
      <c r="J51" s="103"/>
      <c r="K51" s="103"/>
      <c r="L51" s="103"/>
      <c r="M51" s="103"/>
      <c r="N51" s="103"/>
      <c r="O51" s="103"/>
      <c r="P51" s="103"/>
      <c r="Q51" s="103"/>
      <c r="R51" s="103"/>
      <c r="T51" s="88"/>
    </row>
    <row r="52" spans="5:20">
      <c r="T52" s="104"/>
    </row>
    <row r="54" spans="5:20">
      <c r="H54" s="105"/>
      <c r="I54" s="105"/>
      <c r="J54" s="105"/>
      <c r="K54" s="105"/>
      <c r="L54" s="105"/>
      <c r="M54" s="105"/>
      <c r="N54" s="105"/>
      <c r="O54" s="105"/>
      <c r="P54" s="105"/>
      <c r="Q54" s="105"/>
      <c r="R54" s="105"/>
      <c r="T54" s="105"/>
    </row>
    <row r="55" spans="5:20">
      <c r="H55" s="105"/>
      <c r="I55" s="105"/>
      <c r="J55" s="105"/>
      <c r="K55" s="105"/>
      <c r="L55" s="105"/>
      <c r="M55" s="105"/>
      <c r="N55" s="105"/>
      <c r="O55" s="105"/>
      <c r="P55" s="105"/>
      <c r="Q55" s="105"/>
      <c r="R55" s="105"/>
      <c r="T55" s="105"/>
    </row>
    <row r="56" spans="5:20">
      <c r="H56" s="105"/>
      <c r="I56" s="105"/>
      <c r="J56" s="105"/>
      <c r="K56" s="105"/>
      <c r="L56" s="105"/>
      <c r="M56" s="105"/>
      <c r="N56" s="105"/>
      <c r="O56" s="105"/>
      <c r="P56" s="105"/>
      <c r="Q56" s="105"/>
      <c r="R56" s="105"/>
      <c r="T56" s="105"/>
    </row>
    <row r="57" spans="5:20">
      <c r="H57" s="105"/>
      <c r="I57" s="105"/>
      <c r="J57" s="105"/>
      <c r="K57" s="105"/>
      <c r="L57" s="105"/>
      <c r="M57" s="105"/>
      <c r="N57" s="105"/>
      <c r="O57" s="105"/>
      <c r="P57" s="105"/>
      <c r="Q57" s="105"/>
      <c r="R57" s="105"/>
      <c r="T57" s="105"/>
    </row>
    <row r="58" spans="5:20">
      <c r="H58" s="105"/>
      <c r="I58" s="105"/>
      <c r="J58" s="105"/>
      <c r="K58" s="105"/>
      <c r="L58" s="105"/>
      <c r="M58" s="105"/>
      <c r="N58" s="105"/>
      <c r="O58" s="105"/>
      <c r="P58" s="105"/>
      <c r="Q58" s="105"/>
      <c r="R58" s="105"/>
      <c r="T58" s="105"/>
    </row>
    <row r="59" spans="5:20">
      <c r="H59" s="105"/>
      <c r="I59" s="105"/>
      <c r="J59" s="105"/>
      <c r="K59" s="105"/>
      <c r="L59" s="105"/>
      <c r="M59" s="105"/>
      <c r="N59" s="105"/>
      <c r="O59" s="105"/>
      <c r="P59" s="105"/>
      <c r="Q59" s="105"/>
      <c r="R59" s="105"/>
      <c r="T59" s="105"/>
    </row>
    <row r="60" spans="5:20">
      <c r="H60" s="105"/>
      <c r="I60" s="105"/>
      <c r="J60" s="105"/>
      <c r="K60" s="105"/>
      <c r="L60" s="105"/>
      <c r="M60" s="105"/>
      <c r="N60" s="105"/>
      <c r="O60" s="105"/>
      <c r="P60" s="105"/>
      <c r="Q60" s="105"/>
      <c r="R60" s="105"/>
      <c r="T60" s="105"/>
    </row>
    <row r="61" spans="5:20">
      <c r="H61" s="105"/>
      <c r="I61" s="105"/>
      <c r="J61" s="105"/>
      <c r="K61" s="105"/>
      <c r="L61" s="105"/>
      <c r="M61" s="105"/>
      <c r="N61" s="105"/>
      <c r="O61" s="105"/>
      <c r="P61" s="105"/>
      <c r="Q61" s="105"/>
      <c r="R61" s="105"/>
      <c r="T61" s="105"/>
    </row>
  </sheetData>
  <autoFilter ref="D8:W8" xr:uid="{00000000-0009-0000-0000-000000000000}"/>
  <conditionalFormatting sqref="L9:R33 L36:R36">
    <cfRule type="colorScale" priority="12">
      <colorScale>
        <cfvo type="num" val="1"/>
        <cfvo type="num" val="2"/>
        <cfvo type="num" val="3"/>
        <color rgb="FF63BE7B"/>
        <color rgb="FFFFEB84"/>
        <color rgb="FFF8696B"/>
      </colorScale>
    </cfRule>
  </conditionalFormatting>
  <conditionalFormatting sqref="W9:W32">
    <cfRule type="colorScale" priority="13">
      <colorScale>
        <cfvo type="min"/>
        <cfvo type="percentile" val="50"/>
        <cfvo type="max"/>
        <color rgb="FF63BE7B"/>
        <color rgb="FFFFEB84"/>
        <color rgb="FFF8696B"/>
      </colorScale>
    </cfRule>
  </conditionalFormatting>
  <conditionalFormatting sqref="K9:K32">
    <cfRule type="colorScale" priority="14">
      <colorScale>
        <cfvo type="percent" val="5.5"/>
        <cfvo type="percent" val="35"/>
        <cfvo type="percent" val="100"/>
        <color rgb="FF63BE7B"/>
        <color rgb="FFFFEB84"/>
        <color rgb="FFF8696B"/>
      </colorScale>
    </cfRule>
  </conditionalFormatting>
  <conditionalFormatting sqref="L39:R40">
    <cfRule type="colorScale" priority="5">
      <colorScale>
        <cfvo type="num" val="1"/>
        <cfvo type="num" val="2"/>
        <cfvo type="num" val="3"/>
        <color rgb="FF63BE7B"/>
        <color rgb="FFFFEB84"/>
        <color rgb="FFF8696B"/>
      </colorScale>
    </cfRule>
  </conditionalFormatting>
  <conditionalFormatting sqref="W34:W35">
    <cfRule type="colorScale" priority="11">
      <colorScale>
        <cfvo type="min"/>
        <cfvo type="percentile" val="50"/>
        <cfvo type="max"/>
        <color rgb="FF63BE7B"/>
        <color rgb="FFFFEB84"/>
        <color rgb="FFF8696B"/>
      </colorScale>
    </cfRule>
  </conditionalFormatting>
  <conditionalFormatting sqref="L37:R38">
    <cfRule type="colorScale" priority="8">
      <colorScale>
        <cfvo type="num" val="1"/>
        <cfvo type="num" val="2"/>
        <cfvo type="num" val="3"/>
        <color rgb="FF63BE7B"/>
        <color rgb="FFFFEB84"/>
        <color rgb="FFF8696B"/>
      </colorScale>
    </cfRule>
  </conditionalFormatting>
  <conditionalFormatting sqref="W37:W38">
    <cfRule type="colorScale" priority="9">
      <colorScale>
        <cfvo type="min"/>
        <cfvo type="percentile" val="50"/>
        <cfvo type="max"/>
        <color rgb="FF63BE7B"/>
        <color rgb="FFFFEB84"/>
        <color rgb="FFF8696B"/>
      </colorScale>
    </cfRule>
  </conditionalFormatting>
  <conditionalFormatting sqref="K37:K38">
    <cfRule type="colorScale" priority="10">
      <colorScale>
        <cfvo type="percent" val="5.5"/>
        <cfvo type="percent" val="35"/>
        <cfvo type="percent" val="100"/>
        <color rgb="FF63BE7B"/>
        <color rgb="FFFFEB84"/>
        <color rgb="FFF8696B"/>
      </colorScale>
    </cfRule>
  </conditionalFormatting>
  <conditionalFormatting sqref="W39:W40">
    <cfRule type="colorScale" priority="6">
      <colorScale>
        <cfvo type="min"/>
        <cfvo type="percentile" val="50"/>
        <cfvo type="max"/>
        <color rgb="FF63BE7B"/>
        <color rgb="FFFFEB84"/>
        <color rgb="FFF8696B"/>
      </colorScale>
    </cfRule>
  </conditionalFormatting>
  <conditionalFormatting sqref="K39:K40">
    <cfRule type="colorScale" priority="7">
      <colorScale>
        <cfvo type="percent" val="5.5"/>
        <cfvo type="percent" val="35"/>
        <cfvo type="percent" val="100"/>
        <color rgb="FF63BE7B"/>
        <color rgb="FFFFEB84"/>
        <color rgb="FFF8696B"/>
      </colorScale>
    </cfRule>
  </conditionalFormatting>
  <conditionalFormatting sqref="W33">
    <cfRule type="colorScale" priority="15">
      <colorScale>
        <cfvo type="min"/>
        <cfvo type="percentile" val="50"/>
        <cfvo type="max"/>
        <color rgb="FF63BE7B"/>
        <color rgb="FFFFEB84"/>
        <color rgb="FFF8696B"/>
      </colorScale>
    </cfRule>
  </conditionalFormatting>
  <conditionalFormatting sqref="K33">
    <cfRule type="colorScale" priority="16">
      <colorScale>
        <cfvo type="percent" val="5.5"/>
        <cfvo type="percent" val="35"/>
        <cfvo type="percent" val="100"/>
        <color rgb="FF63BE7B"/>
        <color rgb="FFFFEB84"/>
        <color rgb="FFF8696B"/>
      </colorScale>
    </cfRule>
  </conditionalFormatting>
  <conditionalFormatting sqref="L34:R34">
    <cfRule type="colorScale" priority="3">
      <colorScale>
        <cfvo type="num" val="1"/>
        <cfvo type="num" val="2"/>
        <cfvo type="num" val="3"/>
        <color rgb="FF63BE7B"/>
        <color rgb="FFFFEB84"/>
        <color rgb="FFF8696B"/>
      </colorScale>
    </cfRule>
  </conditionalFormatting>
  <conditionalFormatting sqref="K34">
    <cfRule type="colorScale" priority="4">
      <colorScale>
        <cfvo type="percent" val="5.5"/>
        <cfvo type="percent" val="35"/>
        <cfvo type="percent" val="100"/>
        <color rgb="FF63BE7B"/>
        <color rgb="FFFFEB84"/>
        <color rgb="FFF8696B"/>
      </colorScale>
    </cfRule>
  </conditionalFormatting>
  <conditionalFormatting sqref="L35:R35">
    <cfRule type="colorScale" priority="1">
      <colorScale>
        <cfvo type="num" val="1"/>
        <cfvo type="num" val="2"/>
        <cfvo type="num" val="3"/>
        <color rgb="FF63BE7B"/>
        <color rgb="FFFFEB84"/>
        <color rgb="FFF8696B"/>
      </colorScale>
    </cfRule>
  </conditionalFormatting>
  <conditionalFormatting sqref="K35">
    <cfRule type="colorScale" priority="2">
      <colorScale>
        <cfvo type="percent" val="5.5"/>
        <cfvo type="percent" val="35"/>
        <cfvo type="percent" val="100"/>
        <color rgb="FF63BE7B"/>
        <color rgb="FFFFEB84"/>
        <color rgb="FFF8696B"/>
      </colorScale>
    </cfRule>
  </conditionalFormatting>
  <conditionalFormatting sqref="W36">
    <cfRule type="colorScale" priority="17">
      <colorScale>
        <cfvo type="min"/>
        <cfvo type="percentile" val="50"/>
        <cfvo type="max"/>
        <color rgb="FF63BE7B"/>
        <color rgb="FFFFEB84"/>
        <color rgb="FFF8696B"/>
      </colorScale>
    </cfRule>
  </conditionalFormatting>
  <conditionalFormatting sqref="K36">
    <cfRule type="colorScale" priority="18">
      <colorScale>
        <cfvo type="percent" val="5.5"/>
        <cfvo type="percent" val="35"/>
        <cfvo type="percent" val="100"/>
        <color rgb="FF63BE7B"/>
        <color rgb="FFFFEB84"/>
        <color rgb="FFF8696B"/>
      </colorScale>
    </cfRule>
  </conditionalFormatting>
  <printOptions horizontalCentered="1" gridLines="1"/>
  <pageMargins left="0.23622047244094491" right="0" top="0.74803149606299213" bottom="0.74803149606299213" header="0.31496062992125984" footer="0.31496062992125984"/>
  <pageSetup paperSize="8" scale="4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Risk List</vt:lpstr>
      <vt:lpstr>'Risk List'!Print_Area</vt:lpstr>
    </vt:vector>
  </TitlesOfParts>
  <Company>European Spallation Source ERIC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Goddard</dc:creator>
  <cp:lastModifiedBy>Microsoft Office User</cp:lastModifiedBy>
  <dcterms:created xsi:type="dcterms:W3CDTF">2019-01-28T10:34:02Z</dcterms:created>
  <dcterms:modified xsi:type="dcterms:W3CDTF">2019-02-06T07:55:54Z</dcterms:modified>
</cp:coreProperties>
</file>