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autoCompressPictures="0"/>
  <bookViews>
    <workbookView xWindow="5820" yWindow="390" windowWidth="30990" windowHeight="17925" tabRatio="500"/>
  </bookViews>
  <sheets>
    <sheet name="Overview" sheetId="8" r:id="rId1"/>
    <sheet name="Detail Sheet 1" sheetId="7" r:id="rId2"/>
  </sheets>
  <calcPr calcId="14562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U24" i="7" l="1"/>
  <c r="AB4" i="8" l="1"/>
  <c r="AC4" i="8"/>
  <c r="AD4" i="8"/>
  <c r="AD2" i="8" s="1"/>
  <c r="AE4" i="8"/>
  <c r="AF4" i="8"/>
  <c r="AB5" i="8"/>
  <c r="AC5" i="8"/>
  <c r="AD5" i="8"/>
  <c r="AE5" i="8"/>
  <c r="AF5" i="8"/>
  <c r="AF2" i="8" s="1"/>
  <c r="AB6" i="8"/>
  <c r="AC6" i="8"/>
  <c r="AD6" i="8"/>
  <c r="AE6" i="8"/>
  <c r="AF6" i="8"/>
  <c r="AB7" i="8"/>
  <c r="AC7" i="8"/>
  <c r="AD7" i="8"/>
  <c r="AE7" i="8"/>
  <c r="AF7" i="8"/>
  <c r="AB8" i="8"/>
  <c r="AC8" i="8"/>
  <c r="AD8" i="8"/>
  <c r="AE8" i="8"/>
  <c r="AF8" i="8"/>
  <c r="AB9" i="8"/>
  <c r="AC9" i="8"/>
  <c r="AD9" i="8"/>
  <c r="AE9" i="8"/>
  <c r="AF9" i="8"/>
  <c r="AB10" i="8"/>
  <c r="AC10" i="8"/>
  <c r="AD10" i="8"/>
  <c r="AE10" i="8"/>
  <c r="AF10" i="8"/>
  <c r="AB11" i="8"/>
  <c r="AC11" i="8"/>
  <c r="AD11" i="8"/>
  <c r="AE11" i="8"/>
  <c r="AF11" i="8"/>
  <c r="AB12" i="8"/>
  <c r="AC12" i="8"/>
  <c r="AD12" i="8"/>
  <c r="AE12" i="8"/>
  <c r="AF12" i="8"/>
  <c r="AB13" i="8"/>
  <c r="AC13" i="8"/>
  <c r="AD13" i="8"/>
  <c r="AE13" i="8"/>
  <c r="AF13" i="8"/>
  <c r="AB14" i="8"/>
  <c r="AC14" i="8"/>
  <c r="AD14" i="8"/>
  <c r="AE14" i="8"/>
  <c r="AF14" i="8"/>
  <c r="AB15" i="8"/>
  <c r="AC15" i="8"/>
  <c r="AD15" i="8"/>
  <c r="AE15" i="8"/>
  <c r="AF15" i="8"/>
  <c r="AB16" i="8"/>
  <c r="AC16" i="8"/>
  <c r="AD16" i="8"/>
  <c r="AE16" i="8"/>
  <c r="AF16" i="8"/>
  <c r="AB17" i="8"/>
  <c r="AC17" i="8"/>
  <c r="AD17" i="8"/>
  <c r="AE17" i="8"/>
  <c r="AF17" i="8"/>
  <c r="AB18" i="8"/>
  <c r="AC18" i="8"/>
  <c r="AD18" i="8"/>
  <c r="AE18" i="8"/>
  <c r="AF18" i="8"/>
  <c r="AB19" i="8"/>
  <c r="AC19" i="8"/>
  <c r="AD19" i="8"/>
  <c r="AE19" i="8"/>
  <c r="AF19" i="8"/>
  <c r="AB20" i="8"/>
  <c r="AC20" i="8"/>
  <c r="AD20" i="8"/>
  <c r="AE20" i="8"/>
  <c r="AF20" i="8"/>
  <c r="AB21" i="8"/>
  <c r="AC21" i="8"/>
  <c r="AD21" i="8"/>
  <c r="AE21" i="8"/>
  <c r="AF21" i="8"/>
  <c r="AB22" i="8"/>
  <c r="AC22" i="8"/>
  <c r="AD22" i="8"/>
  <c r="AE22" i="8"/>
  <c r="AF22" i="8"/>
  <c r="AB23" i="8"/>
  <c r="AC23" i="8"/>
  <c r="AD23" i="8"/>
  <c r="AE23" i="8"/>
  <c r="AF23" i="8"/>
  <c r="AB24" i="8"/>
  <c r="AC24" i="8"/>
  <c r="AD24" i="8"/>
  <c r="AE24" i="8"/>
  <c r="AF24" i="8"/>
  <c r="AE2" i="8" l="1"/>
  <c r="AC2" i="8"/>
  <c r="AB2" i="8"/>
  <c r="N2" i="8"/>
  <c r="J4" i="8"/>
  <c r="K4" i="8"/>
  <c r="L4" i="8"/>
  <c r="L2" i="8" s="1"/>
  <c r="M4" i="8"/>
  <c r="N4" i="8"/>
  <c r="J5" i="8"/>
  <c r="K5" i="8"/>
  <c r="L5" i="8"/>
  <c r="M5" i="8"/>
  <c r="N5" i="8"/>
  <c r="J6" i="8"/>
  <c r="K6" i="8"/>
  <c r="L6" i="8"/>
  <c r="M6" i="8"/>
  <c r="N6" i="8"/>
  <c r="M2" i="8" l="1"/>
  <c r="K2" i="8"/>
  <c r="J2" i="8"/>
  <c r="A4" i="8"/>
  <c r="B4" i="8"/>
  <c r="A5" i="8"/>
  <c r="B5" i="8"/>
  <c r="A6" i="8"/>
  <c r="B6" i="8"/>
  <c r="D6" i="8"/>
  <c r="D96" i="7" l="1"/>
  <c r="B96" i="7"/>
  <c r="A96" i="7"/>
  <c r="D65" i="7"/>
  <c r="B65" i="7"/>
  <c r="A65" i="7"/>
  <c r="D34" i="7"/>
  <c r="B34" i="7"/>
  <c r="A34" i="7"/>
  <c r="J127" i="7"/>
  <c r="AM124" i="7" s="1"/>
  <c r="I127" i="7"/>
  <c r="AG124" i="7" s="1"/>
  <c r="H127" i="7"/>
  <c r="AA124" i="7" s="1"/>
  <c r="G127" i="7"/>
  <c r="U124" i="7" s="1"/>
  <c r="F127" i="7"/>
  <c r="D127" i="7"/>
  <c r="B127" i="7"/>
  <c r="A127" i="7"/>
  <c r="K125" i="7"/>
  <c r="K124" i="7"/>
  <c r="K123" i="7"/>
  <c r="AM122" i="7"/>
  <c r="AO122" i="7" s="1"/>
  <c r="AG122" i="7"/>
  <c r="AI122" i="7" s="1"/>
  <c r="AA122" i="7"/>
  <c r="AC122" i="7" s="1"/>
  <c r="U122" i="7"/>
  <c r="W122" i="7" s="1"/>
  <c r="O122" i="7"/>
  <c r="Q122" i="7" s="1"/>
  <c r="K122" i="7"/>
  <c r="AM121" i="7"/>
  <c r="AO121" i="7" s="1"/>
  <c r="AG121" i="7"/>
  <c r="AI121" i="7" s="1"/>
  <c r="AA121" i="7"/>
  <c r="AC121" i="7" s="1"/>
  <c r="U121" i="7"/>
  <c r="W121" i="7" s="1"/>
  <c r="O121" i="7"/>
  <c r="Q121" i="7" s="1"/>
  <c r="K121" i="7"/>
  <c r="AM120" i="7"/>
  <c r="AO120" i="7" s="1"/>
  <c r="AG120" i="7"/>
  <c r="AI120" i="7" s="1"/>
  <c r="AA120" i="7"/>
  <c r="AC120" i="7" s="1"/>
  <c r="U120" i="7"/>
  <c r="W120" i="7" s="1"/>
  <c r="O120" i="7"/>
  <c r="Q120" i="7" s="1"/>
  <c r="K120" i="7"/>
  <c r="AM119" i="7"/>
  <c r="AO119" i="7" s="1"/>
  <c r="AG119" i="7"/>
  <c r="AI119" i="7" s="1"/>
  <c r="AA119" i="7"/>
  <c r="AC119" i="7" s="1"/>
  <c r="U119" i="7"/>
  <c r="W119" i="7" s="1"/>
  <c r="O119" i="7"/>
  <c r="Q119" i="7" s="1"/>
  <c r="K119" i="7"/>
  <c r="AM118" i="7"/>
  <c r="AO118" i="7" s="1"/>
  <c r="AG118" i="7"/>
  <c r="AI118" i="7" s="1"/>
  <c r="AA118" i="7"/>
  <c r="AC118" i="7" s="1"/>
  <c r="U118" i="7"/>
  <c r="W118" i="7" s="1"/>
  <c r="O118" i="7"/>
  <c r="Q118" i="7" s="1"/>
  <c r="K118" i="7"/>
  <c r="AM117" i="7"/>
  <c r="AO117" i="7" s="1"/>
  <c r="AG117" i="7"/>
  <c r="AI117" i="7" s="1"/>
  <c r="AA117" i="7"/>
  <c r="AC117" i="7" s="1"/>
  <c r="U117" i="7"/>
  <c r="W117" i="7" s="1"/>
  <c r="O117" i="7"/>
  <c r="Q117" i="7" s="1"/>
  <c r="K117" i="7"/>
  <c r="AO116" i="7"/>
  <c r="AI116" i="7"/>
  <c r="AC116" i="7"/>
  <c r="W116" i="7"/>
  <c r="Q116" i="7"/>
  <c r="K116" i="7"/>
  <c r="AO115" i="7"/>
  <c r="AI115" i="7"/>
  <c r="AC115" i="7"/>
  <c r="W115" i="7"/>
  <c r="Q115" i="7"/>
  <c r="K115" i="7"/>
  <c r="AO114" i="7"/>
  <c r="AI114" i="7"/>
  <c r="AC114" i="7"/>
  <c r="W114" i="7"/>
  <c r="Q114" i="7"/>
  <c r="K114" i="7"/>
  <c r="AO113" i="7"/>
  <c r="AI113" i="7"/>
  <c r="AC113" i="7"/>
  <c r="W113" i="7"/>
  <c r="Q113" i="7"/>
  <c r="K113" i="7"/>
  <c r="AO112" i="7"/>
  <c r="AI112" i="7"/>
  <c r="AC112" i="7"/>
  <c r="W112" i="7"/>
  <c r="Q112" i="7"/>
  <c r="K112" i="7"/>
  <c r="AO111" i="7"/>
  <c r="AI111" i="7"/>
  <c r="AC111" i="7"/>
  <c r="W111" i="7"/>
  <c r="Q111" i="7"/>
  <c r="K111" i="7"/>
  <c r="AO110" i="7"/>
  <c r="AI110" i="7"/>
  <c r="AC110" i="7"/>
  <c r="W110" i="7"/>
  <c r="Q110" i="7"/>
  <c r="K110" i="7"/>
  <c r="AO109" i="7"/>
  <c r="AI109" i="7"/>
  <c r="AC109" i="7"/>
  <c r="W109" i="7"/>
  <c r="Q109" i="7"/>
  <c r="K109" i="7"/>
  <c r="AO108" i="7"/>
  <c r="AI108" i="7"/>
  <c r="AC108" i="7"/>
  <c r="W108" i="7"/>
  <c r="Q108" i="7"/>
  <c r="K108" i="7"/>
  <c r="AO107" i="7"/>
  <c r="AI107" i="7"/>
  <c r="AC107" i="7"/>
  <c r="W107" i="7"/>
  <c r="Q107" i="7"/>
  <c r="K107" i="7"/>
  <c r="AO106" i="7"/>
  <c r="AI106" i="7"/>
  <c r="AC106" i="7"/>
  <c r="W106" i="7"/>
  <c r="Q106" i="7"/>
  <c r="K106" i="7"/>
  <c r="AO105" i="7"/>
  <c r="AI105" i="7"/>
  <c r="AC105" i="7"/>
  <c r="W105" i="7"/>
  <c r="Q105" i="7"/>
  <c r="K105" i="7"/>
  <c r="AO104" i="7"/>
  <c r="AI104" i="7"/>
  <c r="AC104" i="7"/>
  <c r="W104" i="7"/>
  <c r="Q104" i="7"/>
  <c r="K104" i="7"/>
  <c r="AO103" i="7"/>
  <c r="AI103" i="7"/>
  <c r="AC103" i="7"/>
  <c r="W103" i="7"/>
  <c r="Q103" i="7"/>
  <c r="K103" i="7"/>
  <c r="AO102" i="7"/>
  <c r="AI102" i="7"/>
  <c r="AC102" i="7"/>
  <c r="W102" i="7"/>
  <c r="Q102" i="7"/>
  <c r="K102" i="7"/>
  <c r="J96" i="7"/>
  <c r="AM93" i="7" s="1"/>
  <c r="I96" i="7"/>
  <c r="AG93" i="7" s="1"/>
  <c r="H96" i="7"/>
  <c r="AA93" i="7" s="1"/>
  <c r="G96" i="7"/>
  <c r="U93" i="7" s="1"/>
  <c r="F96" i="7"/>
  <c r="K94" i="7"/>
  <c r="K93" i="7"/>
  <c r="K92" i="7"/>
  <c r="AO91" i="7"/>
  <c r="AI91" i="7"/>
  <c r="AC91" i="7"/>
  <c r="W91" i="7"/>
  <c r="Q91" i="7"/>
  <c r="K91" i="7"/>
  <c r="AO90" i="7"/>
  <c r="AI90" i="7"/>
  <c r="AC90" i="7"/>
  <c r="W90" i="7"/>
  <c r="Q90" i="7"/>
  <c r="K90" i="7"/>
  <c r="AO89" i="7"/>
  <c r="AI89" i="7"/>
  <c r="AC89" i="7"/>
  <c r="W89" i="7"/>
  <c r="Q89" i="7"/>
  <c r="K89" i="7"/>
  <c r="AO88" i="7"/>
  <c r="AI88" i="7"/>
  <c r="AC88" i="7"/>
  <c r="W88" i="7"/>
  <c r="Q88" i="7"/>
  <c r="K88" i="7"/>
  <c r="AO87" i="7"/>
  <c r="AI87" i="7"/>
  <c r="AC87" i="7"/>
  <c r="W87" i="7"/>
  <c r="Q87" i="7"/>
  <c r="K87" i="7"/>
  <c r="AO86" i="7"/>
  <c r="AI86" i="7"/>
  <c r="AC86" i="7"/>
  <c r="W86" i="7"/>
  <c r="Q86" i="7"/>
  <c r="K86" i="7"/>
  <c r="AO85" i="7"/>
  <c r="AI85" i="7"/>
  <c r="AC85" i="7"/>
  <c r="W85" i="7"/>
  <c r="Q85" i="7"/>
  <c r="K85" i="7"/>
  <c r="AO84" i="7"/>
  <c r="AI84" i="7"/>
  <c r="AC84" i="7"/>
  <c r="W84" i="7"/>
  <c r="Q84" i="7"/>
  <c r="K84" i="7"/>
  <c r="AO83" i="7"/>
  <c r="AI83" i="7"/>
  <c r="AC83" i="7"/>
  <c r="W83" i="7"/>
  <c r="Q83" i="7"/>
  <c r="K83" i="7"/>
  <c r="AO82" i="7"/>
  <c r="AI82" i="7"/>
  <c r="AC82" i="7"/>
  <c r="W82" i="7"/>
  <c r="Q82" i="7"/>
  <c r="K82" i="7"/>
  <c r="AO81" i="7"/>
  <c r="AI81" i="7"/>
  <c r="AC81" i="7"/>
  <c r="W81" i="7"/>
  <c r="Q81" i="7"/>
  <c r="K81" i="7"/>
  <c r="AO80" i="7"/>
  <c r="AI80" i="7"/>
  <c r="AC80" i="7"/>
  <c r="W80" i="7"/>
  <c r="Q80" i="7"/>
  <c r="K80" i="7"/>
  <c r="AO79" i="7"/>
  <c r="AI79" i="7"/>
  <c r="AC79" i="7"/>
  <c r="W79" i="7"/>
  <c r="Q79" i="7"/>
  <c r="K79" i="7"/>
  <c r="AO78" i="7"/>
  <c r="AI78" i="7"/>
  <c r="AC78" i="7"/>
  <c r="W78" i="7"/>
  <c r="Q78" i="7"/>
  <c r="K78" i="7"/>
  <c r="AO77" i="7"/>
  <c r="AI77" i="7"/>
  <c r="AC77" i="7"/>
  <c r="W77" i="7"/>
  <c r="Q77" i="7"/>
  <c r="K77" i="7"/>
  <c r="AO76" i="7"/>
  <c r="AI76" i="7"/>
  <c r="AC76" i="7"/>
  <c r="W76" i="7"/>
  <c r="Q76" i="7"/>
  <c r="K76" i="7"/>
  <c r="AO75" i="7"/>
  <c r="AI75" i="7"/>
  <c r="AC75" i="7"/>
  <c r="W75" i="7"/>
  <c r="Q75" i="7"/>
  <c r="K75" i="7"/>
  <c r="AO74" i="7"/>
  <c r="AI74" i="7"/>
  <c r="AC74" i="7"/>
  <c r="W74" i="7"/>
  <c r="Q74" i="7"/>
  <c r="K74" i="7"/>
  <c r="AO73" i="7"/>
  <c r="AI73" i="7"/>
  <c r="AC73" i="7"/>
  <c r="W73" i="7"/>
  <c r="Q73" i="7"/>
  <c r="K73" i="7"/>
  <c r="AO72" i="7"/>
  <c r="AI72" i="7"/>
  <c r="AC72" i="7"/>
  <c r="W72" i="7"/>
  <c r="Q72" i="7"/>
  <c r="K72" i="7"/>
  <c r="AO71" i="7"/>
  <c r="AI71" i="7"/>
  <c r="AC71" i="7"/>
  <c r="W71" i="7"/>
  <c r="Q71" i="7"/>
  <c r="K71" i="7"/>
  <c r="J65" i="7"/>
  <c r="AM62" i="7" s="1"/>
  <c r="I65" i="7"/>
  <c r="AG62" i="7" s="1"/>
  <c r="H65" i="7"/>
  <c r="AA62" i="7" s="1"/>
  <c r="G65" i="7"/>
  <c r="U62" i="7" s="1"/>
  <c r="F65" i="7"/>
  <c r="K63" i="7"/>
  <c r="K62" i="7"/>
  <c r="K61" i="7"/>
  <c r="AO60" i="7"/>
  <c r="AI60" i="7"/>
  <c r="AC60" i="7"/>
  <c r="W60" i="7"/>
  <c r="Q60" i="7"/>
  <c r="K60" i="7"/>
  <c r="AO59" i="7"/>
  <c r="AI59" i="7"/>
  <c r="AC59" i="7"/>
  <c r="W59" i="7"/>
  <c r="Q59" i="7"/>
  <c r="K59" i="7"/>
  <c r="AO58" i="7"/>
  <c r="AI58" i="7"/>
  <c r="AC58" i="7"/>
  <c r="W58" i="7"/>
  <c r="Q58" i="7"/>
  <c r="K58" i="7"/>
  <c r="AO57" i="7"/>
  <c r="AI57" i="7"/>
  <c r="AC57" i="7"/>
  <c r="W57" i="7"/>
  <c r="Q57" i="7"/>
  <c r="K57" i="7"/>
  <c r="AO56" i="7"/>
  <c r="AI56" i="7"/>
  <c r="AC56" i="7"/>
  <c r="W56" i="7"/>
  <c r="Q56" i="7"/>
  <c r="K56" i="7"/>
  <c r="AO55" i="7"/>
  <c r="AI55" i="7"/>
  <c r="AC55" i="7"/>
  <c r="W55" i="7"/>
  <c r="Q55" i="7"/>
  <c r="K55" i="7"/>
  <c r="AO54" i="7"/>
  <c r="AI54" i="7"/>
  <c r="AC54" i="7"/>
  <c r="W54" i="7"/>
  <c r="Q54" i="7"/>
  <c r="K54" i="7"/>
  <c r="AO53" i="7"/>
  <c r="AI53" i="7"/>
  <c r="AC53" i="7"/>
  <c r="W53" i="7"/>
  <c r="Q53" i="7"/>
  <c r="K53" i="7"/>
  <c r="AO52" i="7"/>
  <c r="AI52" i="7"/>
  <c r="AC52" i="7"/>
  <c r="W52" i="7"/>
  <c r="Q52" i="7"/>
  <c r="K52" i="7"/>
  <c r="AO51" i="7"/>
  <c r="AI51" i="7"/>
  <c r="AC51" i="7"/>
  <c r="W51" i="7"/>
  <c r="Q51" i="7"/>
  <c r="K51" i="7"/>
  <c r="AO50" i="7"/>
  <c r="AI50" i="7"/>
  <c r="AC50" i="7"/>
  <c r="W50" i="7"/>
  <c r="Q50" i="7"/>
  <c r="K50" i="7"/>
  <c r="AO49" i="7"/>
  <c r="AI49" i="7"/>
  <c r="AC49" i="7"/>
  <c r="W49" i="7"/>
  <c r="Q49" i="7"/>
  <c r="K49" i="7"/>
  <c r="AO48" i="7"/>
  <c r="AI48" i="7"/>
  <c r="AC48" i="7"/>
  <c r="W48" i="7"/>
  <c r="Q48" i="7"/>
  <c r="K48" i="7"/>
  <c r="AO47" i="7"/>
  <c r="AI47" i="7"/>
  <c r="AC47" i="7"/>
  <c r="W47" i="7"/>
  <c r="Q47" i="7"/>
  <c r="K47" i="7"/>
  <c r="AO46" i="7"/>
  <c r="AI46" i="7"/>
  <c r="AC46" i="7"/>
  <c r="W46" i="7"/>
  <c r="Q46" i="7"/>
  <c r="K46" i="7"/>
  <c r="AO45" i="7"/>
  <c r="AI45" i="7"/>
  <c r="AC45" i="7"/>
  <c r="W45" i="7"/>
  <c r="Q45" i="7"/>
  <c r="K45" i="7"/>
  <c r="AO44" i="7"/>
  <c r="AI44" i="7"/>
  <c r="AC44" i="7"/>
  <c r="W44" i="7"/>
  <c r="Q44" i="7"/>
  <c r="K44" i="7"/>
  <c r="AO43" i="7"/>
  <c r="AI43" i="7"/>
  <c r="AC43" i="7"/>
  <c r="W43" i="7"/>
  <c r="Q43" i="7"/>
  <c r="K43" i="7"/>
  <c r="AO42" i="7"/>
  <c r="AI42" i="7"/>
  <c r="AC42" i="7"/>
  <c r="W42" i="7"/>
  <c r="Q42" i="7"/>
  <c r="K42" i="7"/>
  <c r="AO41" i="7"/>
  <c r="AI41" i="7"/>
  <c r="AC41" i="7"/>
  <c r="W41" i="7"/>
  <c r="Q41" i="7"/>
  <c r="K41" i="7"/>
  <c r="AO40" i="7"/>
  <c r="AI40" i="7"/>
  <c r="AC40" i="7"/>
  <c r="W40" i="7"/>
  <c r="Q40" i="7"/>
  <c r="J34" i="7"/>
  <c r="AM31" i="7" s="1"/>
  <c r="I34" i="7"/>
  <c r="H34" i="7"/>
  <c r="AA31" i="7" s="1"/>
  <c r="G34" i="7"/>
  <c r="U31" i="7" s="1"/>
  <c r="F34" i="7"/>
  <c r="K32" i="7"/>
  <c r="AG31" i="7"/>
  <c r="K31" i="7"/>
  <c r="K30" i="7"/>
  <c r="AO29" i="7"/>
  <c r="AI29" i="7"/>
  <c r="AC29" i="7"/>
  <c r="W29" i="7"/>
  <c r="Q29" i="7"/>
  <c r="K29" i="7"/>
  <c r="AO28" i="7"/>
  <c r="AI28" i="7"/>
  <c r="AC28" i="7"/>
  <c r="W28" i="7"/>
  <c r="Q28" i="7"/>
  <c r="K28" i="7"/>
  <c r="AO27" i="7"/>
  <c r="AI27" i="7"/>
  <c r="AC27" i="7"/>
  <c r="W27" i="7"/>
  <c r="Q27" i="7"/>
  <c r="K27" i="7"/>
  <c r="AO26" i="7"/>
  <c r="AI26" i="7"/>
  <c r="AC26" i="7"/>
  <c r="W26" i="7"/>
  <c r="Q26" i="7"/>
  <c r="K26" i="7"/>
  <c r="AO25" i="7"/>
  <c r="AI25" i="7"/>
  <c r="AC25" i="7"/>
  <c r="W25" i="7"/>
  <c r="Q25" i="7"/>
  <c r="K25" i="7"/>
  <c r="AO24" i="7"/>
  <c r="AI24" i="7"/>
  <c r="AC24" i="7"/>
  <c r="W24" i="7"/>
  <c r="O24" i="7"/>
  <c r="Q24" i="7" s="1"/>
  <c r="K24" i="7"/>
  <c r="AO23" i="7"/>
  <c r="AI23" i="7"/>
  <c r="AC23" i="7"/>
  <c r="W23" i="7"/>
  <c r="Q23" i="7"/>
  <c r="K23" i="7"/>
  <c r="AO22" i="7"/>
  <c r="AI22" i="7"/>
  <c r="AC22" i="7"/>
  <c r="W22" i="7"/>
  <c r="Q22" i="7"/>
  <c r="K22" i="7"/>
  <c r="AO21" i="7"/>
  <c r="AI21" i="7"/>
  <c r="AC21" i="7"/>
  <c r="W21" i="7"/>
  <c r="Q21" i="7"/>
  <c r="K21" i="7"/>
  <c r="AO20" i="7"/>
  <c r="AI20" i="7"/>
  <c r="AC20" i="7"/>
  <c r="W20" i="7"/>
  <c r="Q20" i="7"/>
  <c r="K20" i="7"/>
  <c r="AO19" i="7"/>
  <c r="AI19" i="7"/>
  <c r="AC19" i="7"/>
  <c r="W19" i="7"/>
  <c r="Q19" i="7"/>
  <c r="K19" i="7"/>
  <c r="AO18" i="7"/>
  <c r="AI18" i="7"/>
  <c r="AC18" i="7"/>
  <c r="W18" i="7"/>
  <c r="Q18" i="7"/>
  <c r="K18" i="7"/>
  <c r="AO17" i="7"/>
  <c r="AI17" i="7"/>
  <c r="AC17" i="7"/>
  <c r="W17" i="7"/>
  <c r="Q17" i="7"/>
  <c r="K17" i="7"/>
  <c r="AO16" i="7"/>
  <c r="AI16" i="7"/>
  <c r="AC16" i="7"/>
  <c r="W16" i="7"/>
  <c r="Q16" i="7"/>
  <c r="K16" i="7"/>
  <c r="AO15" i="7"/>
  <c r="AI15" i="7"/>
  <c r="AC15" i="7"/>
  <c r="W15" i="7"/>
  <c r="Q15" i="7"/>
  <c r="K15" i="7"/>
  <c r="AO14" i="7"/>
  <c r="AI14" i="7"/>
  <c r="AC14" i="7"/>
  <c r="W14" i="7"/>
  <c r="Q14" i="7"/>
  <c r="K14" i="7"/>
  <c r="AO13" i="7"/>
  <c r="AI13" i="7"/>
  <c r="AC13" i="7"/>
  <c r="W13" i="7"/>
  <c r="Q13" i="7"/>
  <c r="K13" i="7"/>
  <c r="AO12" i="7"/>
  <c r="AI12" i="7"/>
  <c r="AC12" i="7"/>
  <c r="W12" i="7"/>
  <c r="Q12" i="7"/>
  <c r="K12" i="7"/>
  <c r="AO11" i="7"/>
  <c r="AI11" i="7"/>
  <c r="AC11" i="7"/>
  <c r="W11" i="7"/>
  <c r="Q11" i="7"/>
  <c r="K11" i="7"/>
  <c r="AO10" i="7"/>
  <c r="AI10" i="7"/>
  <c r="AC10" i="7"/>
  <c r="W10" i="7"/>
  <c r="Q10" i="7"/>
  <c r="K10" i="7"/>
  <c r="AO9" i="7"/>
  <c r="AI9" i="7"/>
  <c r="AC9" i="7"/>
  <c r="W9" i="7"/>
  <c r="Q9" i="7"/>
  <c r="K9" i="7"/>
  <c r="Q7" i="7" l="1"/>
  <c r="W100" i="7"/>
  <c r="K127" i="7"/>
  <c r="K96" i="7"/>
  <c r="Q100" i="7"/>
  <c r="K65" i="7"/>
  <c r="D5" i="8" s="1"/>
  <c r="K34" i="7"/>
  <c r="D4" i="8" s="1"/>
  <c r="AC100" i="7"/>
  <c r="AI100" i="7"/>
  <c r="AO100" i="7"/>
  <c r="W7" i="7"/>
  <c r="AI38" i="7"/>
  <c r="AC69" i="7"/>
  <c r="AO38" i="7"/>
  <c r="AI69" i="7"/>
  <c r="AO69" i="7"/>
  <c r="AO7" i="7"/>
  <c r="AC7" i="7"/>
  <c r="W38" i="7"/>
  <c r="Q69" i="7"/>
  <c r="AI7" i="7"/>
  <c r="AC38" i="7"/>
  <c r="Q38" i="7"/>
  <c r="W69" i="7"/>
  <c r="E65" i="7" l="1"/>
  <c r="C5" i="8" s="1"/>
  <c r="E5" i="8" s="1"/>
  <c r="D2" i="8"/>
  <c r="E34" i="7"/>
  <c r="C4" i="8" s="1"/>
  <c r="E127" i="7"/>
  <c r="E96" i="7"/>
  <c r="C6" i="8" s="1"/>
  <c r="E6" i="8" s="1"/>
  <c r="E4" i="8" l="1"/>
  <c r="C2" i="8"/>
  <c r="E2" i="8" s="1"/>
  <c r="C127" i="7"/>
</calcChain>
</file>

<file path=xl/sharedStrings.xml><?xml version="1.0" encoding="utf-8"?>
<sst xmlns="http://schemas.openxmlformats.org/spreadsheetml/2006/main" count="806" uniqueCount="89">
  <si>
    <t>Work Unit Spreadsheet</t>
  </si>
  <si>
    <t>PBS element</t>
  </si>
  <si>
    <t>Labor</t>
  </si>
  <si>
    <t>Type</t>
  </si>
  <si>
    <t>Duration</t>
  </si>
  <si>
    <t>Months</t>
  </si>
  <si>
    <t>WBS Section 04 Procurement, Fabrication, &amp; Validation</t>
  </si>
  <si>
    <t>Deliverable Name</t>
  </si>
  <si>
    <t>Sub-deliverables</t>
  </si>
  <si>
    <t>Name</t>
  </si>
  <si>
    <t>Excluded</t>
  </si>
  <si>
    <t>PBS or WBS</t>
  </si>
  <si>
    <t>Major Procurements (≥ 50k€)</t>
  </si>
  <si>
    <t>Senior Scientist</t>
  </si>
  <si>
    <t>Scientist</t>
  </si>
  <si>
    <t>Post Doc</t>
  </si>
  <si>
    <t>Senior Engineer</t>
  </si>
  <si>
    <t>Engineer</t>
  </si>
  <si>
    <t>Junior Engineer</t>
  </si>
  <si>
    <t>Senior Technician</t>
  </si>
  <si>
    <t>Technician</t>
  </si>
  <si>
    <t>Junior Technician</t>
  </si>
  <si>
    <t>Craftsman</t>
  </si>
  <si>
    <t>Consultant C1</t>
  </si>
  <si>
    <t>Consultant C2</t>
  </si>
  <si>
    <t>Admin Assistant</t>
  </si>
  <si>
    <t>Project Administrative Support</t>
  </si>
  <si>
    <t>Personal/Team Assistant</t>
  </si>
  <si>
    <t>Total Cost</t>
  </si>
  <si>
    <t>Total Labor hours</t>
  </si>
  <si>
    <t>Total Labor cost</t>
  </si>
  <si>
    <t>Total Duration</t>
  </si>
  <si>
    <t>Total non-labor</t>
  </si>
  <si>
    <t>description</t>
  </si>
  <si>
    <t>Responsible</t>
  </si>
  <si>
    <t>%</t>
  </si>
  <si>
    <t xml:space="preserve">In-Kind </t>
  </si>
  <si>
    <t>Non-Labour Costs</t>
  </si>
  <si>
    <t>WBS Section 06 Cold Commissioning</t>
  </si>
  <si>
    <t>WBS Section 05 Construction and installation activities</t>
  </si>
  <si>
    <t>Total</t>
  </si>
  <si>
    <t>h</t>
  </si>
  <si>
    <t xml:space="preserve"> Cost/h</t>
  </si>
  <si>
    <t>Copy and paste rows 4 through 28 for each deliverable</t>
  </si>
  <si>
    <t>Power Distribution</t>
  </si>
  <si>
    <t>13.6.9.8.1.1</t>
  </si>
  <si>
    <t>13.6.9.8.1.2</t>
  </si>
  <si>
    <t>13.6.9.8.1.3</t>
  </si>
  <si>
    <t>Chilled Water Distribution</t>
  </si>
  <si>
    <t>Compressed Air Distribution</t>
  </si>
  <si>
    <t>13.6.9.8.1.4</t>
  </si>
  <si>
    <t>Gas Distribution</t>
  </si>
  <si>
    <t>Argon</t>
  </si>
  <si>
    <t>13.6.9.8.1.4.1</t>
  </si>
  <si>
    <t xml:space="preserve">CFr/Euro = </t>
  </si>
  <si>
    <t>WBS Sections: Non Labor</t>
  </si>
  <si>
    <t>Total non-labor cost</t>
  </si>
  <si>
    <t>WBS Section 03 Design</t>
  </si>
  <si>
    <t>PSI - Projectleader</t>
  </si>
  <si>
    <t>PSI - Senior Scientist</t>
  </si>
  <si>
    <t>PSI - Scientist, Engineer, Leading Technician</t>
  </si>
  <si>
    <t>PSI - Technician, Postdoc</t>
  </si>
  <si>
    <t>PSI - Craftsman, Administration</t>
  </si>
  <si>
    <t>PSI - PHD</t>
  </si>
  <si>
    <t>Non Labor Costs WBS Sec. 03</t>
  </si>
  <si>
    <t>Total Non Labor WBS Sec. 04</t>
  </si>
  <si>
    <t>Total Non Labor WBS Sec. 05</t>
  </si>
  <si>
    <t>Total Non Labor WBS Sec. 06</t>
  </si>
  <si>
    <t>PM</t>
  </si>
  <si>
    <t>Design</t>
  </si>
  <si>
    <t>Prod</t>
  </si>
  <si>
    <t>Inst</t>
  </si>
  <si>
    <t>Comm</t>
  </si>
  <si>
    <t>PBS</t>
  </si>
  <si>
    <t>Item</t>
  </si>
  <si>
    <t>Total Labor [k€]</t>
  </si>
  <si>
    <t>Total non-Labor  [k€]</t>
  </si>
  <si>
    <t>Both  [k€]</t>
  </si>
  <si>
    <t>13.6.9.8</t>
  </si>
  <si>
    <t>Utilities Distribution</t>
  </si>
  <si>
    <t>Work 02 [d]</t>
  </si>
  <si>
    <t>Work 03 [d]</t>
  </si>
  <si>
    <t>Work 04 [d]</t>
  </si>
  <si>
    <t>Work 05 [d]</t>
  </si>
  <si>
    <t>Work 06 [d]</t>
  </si>
  <si>
    <t>Project  Admin. Support</t>
  </si>
  <si>
    <t>PSI - Electro Technician</t>
  </si>
  <si>
    <t xml:space="preserve">PSI - Scientist, Engineer </t>
  </si>
  <si>
    <t>PSI - Craftsman,  Admin.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</si>
</sst>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[$€-2]\ #,##0;[Red]\-[$€-2]\ #,##0"/>
    <numFmt numFmtId="165" formatCode="#,##0_ ;[Red]\-#,##0\ "/>
    <numFmt numFmtId="166" formatCode="[$€-2]\ #,##0.00"/>
    <numFmt numFmtId="167" formatCode="#,##0.000"/>
    <numFmt numFmtId="168" formatCode="0.0"/>
  </numFmts>
  <fonts count="9" x14ac:knownFonts="1">
    <font>
      <sz val="16"/>
      <color theme="1"/>
      <name val="Times New Roman"/>
      <family val="2"/>
    </font>
    <font>
      <b/>
      <sz val="16"/>
      <color theme="1"/>
      <name val="Times New Roman"/>
      <family val="2"/>
    </font>
    <font>
      <u/>
      <sz val="16"/>
      <color theme="10"/>
      <name val="Times New Roman"/>
      <family val="2"/>
    </font>
    <font>
      <u/>
      <sz val="16"/>
      <color theme="11"/>
      <name val="Times New Roman"/>
      <family val="2"/>
    </font>
    <font>
      <b/>
      <sz val="16"/>
      <name val="Times New Roman"/>
      <family val="1"/>
    </font>
    <font>
      <sz val="16"/>
      <name val="Times New Roman"/>
      <family val="1"/>
    </font>
    <font>
      <b/>
      <sz val="20"/>
      <color theme="1"/>
      <name val="Times New Roman"/>
      <family val="1"/>
    </font>
    <font>
      <b/>
      <sz val="18"/>
      <color theme="1"/>
      <name val="Times New Roman"/>
      <family val="1"/>
    </font>
    <font>
      <sz val="16"/>
      <color theme="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medium">
        <color auto="1"/>
      </bottom>
      <diagonal/>
    </border>
  </borders>
  <cellStyleXfs count="95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50">
    <xf numFmtId="0" fontId="0" fillId="0" borderId="0" xfId="0"/>
    <xf numFmtId="0" fontId="4" fillId="0" borderId="0" xfId="0" applyFont="1" applyProtection="1">
      <protection locked="0"/>
    </xf>
    <xf numFmtId="0" fontId="5" fillId="0" borderId="0" xfId="0" applyFont="1" applyProtection="1">
      <protection locked="0"/>
    </xf>
    <xf numFmtId="0" fontId="5" fillId="0" borderId="0" xfId="0" applyFont="1" applyAlignment="1" applyProtection="1">
      <alignment horizontal="center"/>
      <protection locked="0"/>
    </xf>
    <xf numFmtId="0" fontId="4" fillId="0" borderId="0" xfId="0" applyFont="1" applyBorder="1" applyAlignment="1" applyProtection="1">
      <alignment horizontal="center"/>
      <protection locked="0"/>
    </xf>
    <xf numFmtId="0" fontId="4" fillId="2" borderId="0" xfId="0" applyFont="1" applyFill="1" applyBorder="1" applyAlignment="1" applyProtection="1">
      <alignment horizontal="center"/>
      <protection locked="0"/>
    </xf>
    <xf numFmtId="0" fontId="5" fillId="2" borderId="0" xfId="0" applyFont="1" applyFill="1" applyBorder="1" applyProtection="1">
      <protection locked="0"/>
    </xf>
    <xf numFmtId="164" fontId="5" fillId="2" borderId="0" xfId="0" applyNumberFormat="1" applyFont="1" applyFill="1" applyBorder="1" applyProtection="1">
      <protection locked="0"/>
    </xf>
    <xf numFmtId="0" fontId="5" fillId="2" borderId="0" xfId="0" applyFont="1" applyFill="1" applyBorder="1" applyAlignment="1" applyProtection="1">
      <alignment horizontal="center"/>
      <protection locked="0"/>
    </xf>
    <xf numFmtId="0" fontId="5" fillId="0" borderId="0" xfId="0" applyFont="1" applyBorder="1" applyProtection="1">
      <protection locked="0"/>
    </xf>
    <xf numFmtId="0" fontId="4" fillId="2" borderId="0" xfId="0" applyFont="1" applyFill="1" applyProtection="1">
      <protection locked="0"/>
    </xf>
    <xf numFmtId="0" fontId="4" fillId="2" borderId="0" xfId="0" applyFont="1" applyFill="1" applyAlignment="1" applyProtection="1">
      <alignment horizontal="center"/>
      <protection locked="0"/>
    </xf>
    <xf numFmtId="0" fontId="4" fillId="0" borderId="0" xfId="0" applyFont="1" applyAlignment="1" applyProtection="1">
      <alignment horizontal="left"/>
      <protection locked="0"/>
    </xf>
    <xf numFmtId="165" fontId="4" fillId="0" borderId="0" xfId="0" applyNumberFormat="1" applyFont="1" applyAlignment="1" applyProtection="1">
      <alignment horizontal="center"/>
      <protection locked="0"/>
    </xf>
    <xf numFmtId="164" fontId="5" fillId="0" borderId="0" xfId="0" applyNumberFormat="1" applyFont="1" applyProtection="1">
      <protection locked="0"/>
    </xf>
    <xf numFmtId="0" fontId="5" fillId="2" borderId="0" xfId="0" applyFont="1" applyFill="1" applyProtection="1">
      <protection locked="0"/>
    </xf>
    <xf numFmtId="0" fontId="4" fillId="0" borderId="0" xfId="0" applyFont="1" applyAlignment="1" applyProtection="1">
      <alignment horizontal="right"/>
      <protection locked="0"/>
    </xf>
    <xf numFmtId="164" fontId="5" fillId="2" borderId="0" xfId="0" applyNumberFormat="1" applyFont="1" applyFill="1" applyProtection="1">
      <protection locked="0"/>
    </xf>
    <xf numFmtId="164" fontId="5" fillId="0" borderId="0" xfId="0" applyNumberFormat="1" applyFont="1" applyBorder="1" applyProtection="1">
      <protection locked="0"/>
    </xf>
    <xf numFmtId="0" fontId="5" fillId="0" borderId="0" xfId="0" applyFont="1" applyBorder="1" applyAlignment="1" applyProtection="1">
      <alignment horizontal="center"/>
      <protection locked="0"/>
    </xf>
    <xf numFmtId="0" fontId="1" fillId="0" borderId="0" xfId="0" applyFont="1" applyAlignment="1" applyProtection="1">
      <alignment horizontal="center"/>
      <protection locked="0"/>
    </xf>
    <xf numFmtId="0" fontId="4" fillId="0" borderId="0" xfId="0" applyFont="1" applyBorder="1" applyAlignment="1" applyProtection="1">
      <alignment horizontal="center"/>
    </xf>
    <xf numFmtId="0" fontId="5" fillId="0" borderId="0" xfId="0" applyFont="1" applyBorder="1" applyProtection="1"/>
    <xf numFmtId="164" fontId="5" fillId="0" borderId="0" xfId="0" applyNumberFormat="1" applyFont="1" applyBorder="1" applyProtection="1"/>
    <xf numFmtId="0" fontId="1" fillId="0" borderId="0" xfId="0" applyFont="1" applyBorder="1" applyAlignment="1" applyProtection="1">
      <alignment horizontal="center"/>
    </xf>
    <xf numFmtId="0" fontId="4" fillId="0" borderId="0" xfId="0" applyFont="1" applyAlignment="1" applyProtection="1">
      <alignment horizontal="center"/>
      <protection locked="0"/>
    </xf>
    <xf numFmtId="0" fontId="4" fillId="0" borderId="1" xfId="0" applyFont="1" applyBorder="1" applyAlignment="1" applyProtection="1">
      <alignment horizontal="center"/>
      <protection locked="0"/>
    </xf>
    <xf numFmtId="166" fontId="4" fillId="0" borderId="0" xfId="0" applyNumberFormat="1" applyFont="1" applyAlignment="1" applyProtection="1">
      <alignment horizontal="center"/>
      <protection locked="0"/>
    </xf>
    <xf numFmtId="166" fontId="5" fillId="0" borderId="0" xfId="0" applyNumberFormat="1" applyFont="1" applyProtection="1">
      <protection locked="0"/>
    </xf>
    <xf numFmtId="166" fontId="5" fillId="0" borderId="0" xfId="0" applyNumberFormat="1" applyFont="1" applyBorder="1" applyProtection="1"/>
    <xf numFmtId="166" fontId="5" fillId="2" borderId="0" xfId="0" applyNumberFormat="1" applyFont="1" applyFill="1" applyBorder="1" applyProtection="1">
      <protection locked="0"/>
    </xf>
    <xf numFmtId="166" fontId="4" fillId="0" borderId="0" xfId="0" applyNumberFormat="1" applyFont="1" applyProtection="1">
      <protection locked="0"/>
    </xf>
    <xf numFmtId="164" fontId="1" fillId="0" borderId="0" xfId="0" applyNumberFormat="1" applyFont="1" applyBorder="1" applyAlignment="1" applyProtection="1">
      <alignment horizontal="center"/>
    </xf>
    <xf numFmtId="164" fontId="5" fillId="2" borderId="0" xfId="0" applyNumberFormat="1" applyFont="1" applyFill="1" applyBorder="1" applyAlignment="1" applyProtection="1">
      <alignment horizontal="center"/>
      <protection locked="0"/>
    </xf>
    <xf numFmtId="164" fontId="5" fillId="0" borderId="0" xfId="0" applyNumberFormat="1" applyFont="1" applyAlignment="1" applyProtection="1">
      <alignment horizontal="center"/>
      <protection locked="0"/>
    </xf>
    <xf numFmtId="166" fontId="5" fillId="3" borderId="0" xfId="0" applyNumberFormat="1" applyFont="1" applyFill="1" applyProtection="1">
      <protection locked="0"/>
    </xf>
    <xf numFmtId="166" fontId="5" fillId="0" borderId="0" xfId="0" applyNumberFormat="1" applyFont="1" applyAlignment="1" applyProtection="1">
      <alignment horizontal="right"/>
      <protection locked="0"/>
    </xf>
    <xf numFmtId="0" fontId="5" fillId="0" borderId="0" xfId="0" applyFont="1" applyAlignment="1" applyProtection="1">
      <alignment horizontal="center" vertical="center"/>
      <protection locked="0"/>
    </xf>
    <xf numFmtId="164" fontId="4" fillId="0" borderId="0" xfId="0" applyNumberFormat="1" applyFont="1" applyBorder="1" applyAlignment="1" applyProtection="1">
      <alignment horizontal="center"/>
    </xf>
    <xf numFmtId="164" fontId="5" fillId="0" borderId="0" xfId="0" applyNumberFormat="1" applyFont="1" applyBorder="1" applyAlignment="1" applyProtection="1">
      <alignment horizontal="center"/>
      <protection locked="0"/>
    </xf>
    <xf numFmtId="0" fontId="1" fillId="0" borderId="0" xfId="0" applyFont="1" applyAlignment="1" applyProtection="1">
      <alignment horizontal="left"/>
      <protection locked="0"/>
    </xf>
    <xf numFmtId="0" fontId="6" fillId="0" borderId="0" xfId="0" applyFont="1"/>
    <xf numFmtId="0" fontId="7" fillId="0" borderId="0" xfId="0" applyFont="1"/>
    <xf numFmtId="167" fontId="7" fillId="0" borderId="0" xfId="0" applyNumberFormat="1" applyFont="1"/>
    <xf numFmtId="167" fontId="0" fillId="0" borderId="0" xfId="0" applyNumberFormat="1"/>
    <xf numFmtId="168" fontId="7" fillId="0" borderId="0" xfId="0" applyNumberFormat="1" applyFont="1"/>
    <xf numFmtId="168" fontId="8" fillId="0" borderId="0" xfId="0" applyNumberFormat="1" applyFont="1"/>
    <xf numFmtId="0" fontId="4" fillId="0" borderId="0" xfId="0" applyFont="1" applyAlignment="1" applyProtection="1">
      <alignment horizontal="center"/>
      <protection locked="0"/>
    </xf>
    <xf numFmtId="0" fontId="4" fillId="0" borderId="0" xfId="0" applyFont="1" applyAlignment="1" applyProtection="1">
      <alignment horizontal="right"/>
      <protection locked="0"/>
    </xf>
    <xf numFmtId="0" fontId="4" fillId="0" borderId="1" xfId="0" applyFont="1" applyBorder="1" applyAlignment="1" applyProtection="1">
      <alignment horizontal="center"/>
      <protection locked="0"/>
    </xf>
  </cellXfs>
  <cellStyles count="95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24"/>
  <sheetViews>
    <sheetView tabSelected="1" zoomScale="55" zoomScaleNormal="55" workbookViewId="0">
      <selection activeCell="D27" sqref="D27"/>
    </sheetView>
  </sheetViews>
  <sheetFormatPr defaultRowHeight="20.25" x14ac:dyDescent="0.3"/>
  <cols>
    <col min="1" max="1" width="12.54296875" customWidth="1"/>
    <col min="2" max="2" width="32.54296875" customWidth="1"/>
    <col min="3" max="3" width="20" customWidth="1"/>
    <col min="4" max="4" width="25.54296875" customWidth="1"/>
    <col min="5" max="5" width="12.81640625" customWidth="1"/>
  </cols>
  <sheetData>
    <row r="1" spans="1:32" ht="25.5" x14ac:dyDescent="0.35">
      <c r="A1" s="41" t="s">
        <v>73</v>
      </c>
      <c r="B1" s="41" t="s">
        <v>74</v>
      </c>
      <c r="C1" s="41" t="s">
        <v>75</v>
      </c>
      <c r="D1" s="41" t="s">
        <v>76</v>
      </c>
      <c r="E1" s="41" t="s">
        <v>77</v>
      </c>
      <c r="J1" s="42" t="s">
        <v>80</v>
      </c>
      <c r="K1" s="42" t="s">
        <v>81</v>
      </c>
      <c r="L1" s="42" t="s">
        <v>82</v>
      </c>
      <c r="M1" s="42" t="s">
        <v>83</v>
      </c>
      <c r="N1" s="42" t="s">
        <v>84</v>
      </c>
      <c r="AB1" t="s">
        <v>68</v>
      </c>
      <c r="AC1" t="s">
        <v>69</v>
      </c>
      <c r="AD1" t="s">
        <v>70</v>
      </c>
      <c r="AE1" t="s">
        <v>71</v>
      </c>
      <c r="AF1" t="s">
        <v>72</v>
      </c>
    </row>
    <row r="2" spans="1:32" ht="22.5" x14ac:dyDescent="0.3">
      <c r="A2" s="42" t="s">
        <v>78</v>
      </c>
      <c r="B2" s="42" t="s">
        <v>79</v>
      </c>
      <c r="C2" s="43">
        <f>SUM(C3:C100)</f>
        <v>8.6414200000000001</v>
      </c>
      <c r="D2" s="43">
        <f>SUM(D3:D100)</f>
        <v>28</v>
      </c>
      <c r="E2" s="43">
        <f>C2+D2</f>
        <v>36.641419999999997</v>
      </c>
      <c r="J2" s="45">
        <f>SUM(J3:J107)</f>
        <v>3.8095238095238093</v>
      </c>
      <c r="K2" s="45">
        <f>SUM(K3:K107)</f>
        <v>7.3809523809523805</v>
      </c>
      <c r="L2" s="45">
        <f>SUM(L3:L107)</f>
        <v>0</v>
      </c>
      <c r="M2" s="45">
        <f>SUM(M3:M107)</f>
        <v>0</v>
      </c>
      <c r="N2" s="45">
        <f>SUM(N3:N107)</f>
        <v>0</v>
      </c>
      <c r="AA2" t="s">
        <v>2</v>
      </c>
      <c r="AB2">
        <f>SUM(AB4:AB24)</f>
        <v>40</v>
      </c>
      <c r="AC2">
        <f>SUM(AC4:AC24)</f>
        <v>70</v>
      </c>
      <c r="AD2">
        <f>SUM(AD4:AD24)</f>
        <v>0</v>
      </c>
      <c r="AE2">
        <f>SUM(AE4:AE24)</f>
        <v>0</v>
      </c>
      <c r="AF2">
        <f>SUM(AF4:AF24)</f>
        <v>0</v>
      </c>
    </row>
    <row r="3" spans="1:32" x14ac:dyDescent="0.3">
      <c r="C3" s="44"/>
      <c r="D3" s="44"/>
      <c r="E3" s="44"/>
      <c r="J3" s="46"/>
      <c r="K3" s="46"/>
      <c r="L3" s="46"/>
      <c r="M3" s="46"/>
      <c r="N3" s="46"/>
      <c r="AA3" t="s">
        <v>3</v>
      </c>
    </row>
    <row r="4" spans="1:32" x14ac:dyDescent="0.3">
      <c r="A4" t="str">
        <f>'Detail Sheet 1'!A$5</f>
        <v>13.6.9.8.1.1</v>
      </c>
      <c r="B4" t="str">
        <f>'Detail Sheet 1'!B$5</f>
        <v>Power Distribution</v>
      </c>
      <c r="C4" s="44">
        <f>'Detail Sheet 1'!E$34/1000</f>
        <v>4.0449200000000003</v>
      </c>
      <c r="D4" s="44">
        <f>'Detail Sheet 1'!K$34/1000</f>
        <v>16</v>
      </c>
      <c r="E4" s="44">
        <f>C4+D4</f>
        <v>20.044920000000001</v>
      </c>
      <c r="J4" s="46">
        <f>SUM('Detail Sheet 1'!$P$9:$P$29)/8.4</f>
        <v>1.9047619047619047</v>
      </c>
      <c r="K4" s="46">
        <f>SUM('Detail Sheet 1'!$V$9:$V$29)/8.4</f>
        <v>3.333333333333333</v>
      </c>
      <c r="L4" s="46">
        <f>SUM('Detail Sheet 1'!$AB$9:$AB$29)/8.4</f>
        <v>0</v>
      </c>
      <c r="M4" s="46">
        <f>SUM('Detail Sheet 1'!$AH$9:$AH$29)/8.4</f>
        <v>0</v>
      </c>
      <c r="N4" s="46">
        <f>SUM('Detail Sheet 1'!$AN$9:$AN$29)/8.4</f>
        <v>0</v>
      </c>
      <c r="AA4" t="s">
        <v>13</v>
      </c>
      <c r="AB4">
        <f>SUM('Detail Sheet 1'!P9)+SUM('Detail Sheet 1'!P40)+SUM('Detail Sheet 1'!P71)+SUM('Detail Sheet 1'!P102)</f>
        <v>0</v>
      </c>
      <c r="AC4">
        <f>SUM('Detail Sheet 1'!V9)+SUM('Detail Sheet 1'!V40)+SUM('Detail Sheet 1'!V71)+SUM('Detail Sheet 1'!V102)</f>
        <v>0</v>
      </c>
      <c r="AD4">
        <f>SUM('Detail Sheet 1'!AB9)+SUM('Detail Sheet 1'!AB40)+SUM('Detail Sheet 1'!AB71)+SUM('Detail Sheet 1'!AB102)</f>
        <v>0</v>
      </c>
      <c r="AE4">
        <f>SUM('Detail Sheet 1'!AH9)+SUM('Detail Sheet 1'!AH40)+SUM('Detail Sheet 1'!AH71)+SUM('Detail Sheet 1'!AH102)</f>
        <v>0</v>
      </c>
      <c r="AF4">
        <f>SUM('Detail Sheet 1'!AN9)+SUM('Detail Sheet 1'!AN40)+SUM('Detail Sheet 1'!AN71)+SUM('Detail Sheet 1'!AN102)</f>
        <v>0</v>
      </c>
    </row>
    <row r="5" spans="1:32" x14ac:dyDescent="0.3">
      <c r="A5" t="str">
        <f>'Detail Sheet 1'!A$36</f>
        <v>13.6.9.8.1.2</v>
      </c>
      <c r="B5" t="str">
        <f>'Detail Sheet 1'!B$36</f>
        <v>Chilled Water Distribution</v>
      </c>
      <c r="C5" s="44">
        <f>'Detail Sheet 1'!E$65/1000</f>
        <v>3.1256200000000005</v>
      </c>
      <c r="D5" s="44">
        <f>'Detail Sheet 1'!K$65/1000</f>
        <v>8</v>
      </c>
      <c r="E5" s="44">
        <f>C5+D5</f>
        <v>11.125620000000001</v>
      </c>
      <c r="J5" s="46">
        <f>SUM('Detail Sheet 1'!$P$40:$P$60)/8.4</f>
        <v>0.95238095238095233</v>
      </c>
      <c r="K5" s="46">
        <f>SUM('Detail Sheet 1'!$V$40:$V$60)/8.4</f>
        <v>3.0952380952380949</v>
      </c>
      <c r="L5" s="46">
        <f>SUM('Detail Sheet 1'!$AB$40:$AB$60)/8.4</f>
        <v>0</v>
      </c>
      <c r="M5" s="46">
        <f>SUM('Detail Sheet 1'!$AH$40:$AH$60)/8.4</f>
        <v>0</v>
      </c>
      <c r="N5" s="46">
        <f>SUM('Detail Sheet 1'!$AN$40:$AN$60)/8.4</f>
        <v>0</v>
      </c>
      <c r="AA5" t="s">
        <v>14</v>
      </c>
      <c r="AB5">
        <f>SUM('Detail Sheet 1'!P10)+SUM('Detail Sheet 1'!P41)+SUM('Detail Sheet 1'!P72)+SUM('Detail Sheet 1'!P103)</f>
        <v>0</v>
      </c>
      <c r="AC5">
        <f>SUM('Detail Sheet 1'!V10)+SUM('Detail Sheet 1'!V41)+SUM('Detail Sheet 1'!V72)+SUM('Detail Sheet 1'!V103)</f>
        <v>0</v>
      </c>
      <c r="AD5">
        <f>SUM('Detail Sheet 1'!AB10)+SUM('Detail Sheet 1'!AB41)+SUM('Detail Sheet 1'!AB72)+SUM('Detail Sheet 1'!AB103)</f>
        <v>0</v>
      </c>
      <c r="AE5">
        <f>SUM('Detail Sheet 1'!AH10)+SUM('Detail Sheet 1'!AH41)+SUM('Detail Sheet 1'!AH72)+SUM('Detail Sheet 1'!AH103)</f>
        <v>0</v>
      </c>
      <c r="AF5">
        <f>SUM('Detail Sheet 1'!AN10)+SUM('Detail Sheet 1'!AN41)+SUM('Detail Sheet 1'!AN72)+SUM('Detail Sheet 1'!AN103)</f>
        <v>0</v>
      </c>
    </row>
    <row r="6" spans="1:32" x14ac:dyDescent="0.3">
      <c r="A6" t="str">
        <f>'Detail Sheet 1'!A$67</f>
        <v>13.6.9.8.1.3</v>
      </c>
      <c r="B6" t="str">
        <f>'Detail Sheet 1'!B$67</f>
        <v>Compressed Air Distribution</v>
      </c>
      <c r="C6" s="44">
        <f>'Detail Sheet 1'!E$96/1000</f>
        <v>1.4708800000000002</v>
      </c>
      <c r="D6" s="44">
        <f>'Detail Sheet 1'!K$96/1000</f>
        <v>4</v>
      </c>
      <c r="E6" s="44">
        <f>C6+D6</f>
        <v>5.4708800000000002</v>
      </c>
      <c r="J6" s="46">
        <f>SUM('Detail Sheet 1'!$P$71:$P$91)/8.4</f>
        <v>0.95238095238095233</v>
      </c>
      <c r="K6" s="46">
        <f>SUM('Detail Sheet 1'!$V$71:$V$91)/8.4</f>
        <v>0.95238095238095233</v>
      </c>
      <c r="L6" s="46">
        <f>SUM('Detail Sheet 1'!$AB$71:$AB$91)/8.4</f>
        <v>0</v>
      </c>
      <c r="M6" s="46">
        <f>SUM('Detail Sheet 1'!$AH$71:$AH$91)/8.4</f>
        <v>0</v>
      </c>
      <c r="N6" s="46">
        <f>SUM('Detail Sheet 1'!$AN$71:$AN$91)/8.4</f>
        <v>0</v>
      </c>
      <c r="AA6" t="s">
        <v>15</v>
      </c>
      <c r="AB6">
        <f>SUM('Detail Sheet 1'!P11)+SUM('Detail Sheet 1'!P42)+SUM('Detail Sheet 1'!P73)+SUM('Detail Sheet 1'!P104)</f>
        <v>0</v>
      </c>
      <c r="AC6">
        <f>SUM('Detail Sheet 1'!V11)+SUM('Detail Sheet 1'!V42)+SUM('Detail Sheet 1'!V73)+SUM('Detail Sheet 1'!V104)</f>
        <v>0</v>
      </c>
      <c r="AD6">
        <f>SUM('Detail Sheet 1'!AB11)+SUM('Detail Sheet 1'!AB42)+SUM('Detail Sheet 1'!AB73)+SUM('Detail Sheet 1'!AB104)</f>
        <v>0</v>
      </c>
      <c r="AE6">
        <f>SUM('Detail Sheet 1'!AH11)+SUM('Detail Sheet 1'!AH42)+SUM('Detail Sheet 1'!AH73)+SUM('Detail Sheet 1'!AH104)</f>
        <v>0</v>
      </c>
      <c r="AF6">
        <f>SUM('Detail Sheet 1'!AN11)+SUM('Detail Sheet 1'!AN42)+SUM('Detail Sheet 1'!AN73)+SUM('Detail Sheet 1'!AN104)</f>
        <v>0</v>
      </c>
    </row>
    <row r="7" spans="1:32" x14ac:dyDescent="0.3">
      <c r="J7" s="46"/>
      <c r="K7" s="46"/>
      <c r="L7" s="46"/>
      <c r="M7" s="46"/>
      <c r="N7" s="46"/>
      <c r="AA7" t="s">
        <v>16</v>
      </c>
      <c r="AB7">
        <f>SUM('Detail Sheet 1'!P12)+SUM('Detail Sheet 1'!P43)+SUM('Detail Sheet 1'!P74)+SUM('Detail Sheet 1'!P105)</f>
        <v>0</v>
      </c>
      <c r="AC7">
        <f>SUM('Detail Sheet 1'!V12)+SUM('Detail Sheet 1'!V43)+SUM('Detail Sheet 1'!V74)+SUM('Detail Sheet 1'!V105)</f>
        <v>0</v>
      </c>
      <c r="AD7">
        <f>SUM('Detail Sheet 1'!AB12)+SUM('Detail Sheet 1'!AB43)+SUM('Detail Sheet 1'!AB74)+SUM('Detail Sheet 1'!AB105)</f>
        <v>0</v>
      </c>
      <c r="AE7">
        <f>SUM('Detail Sheet 1'!AH12)+SUM('Detail Sheet 1'!AH43)+SUM('Detail Sheet 1'!AH74)+SUM('Detail Sheet 1'!AH105)</f>
        <v>0</v>
      </c>
      <c r="AF7">
        <f>SUM('Detail Sheet 1'!AN12)+SUM('Detail Sheet 1'!AN43)+SUM('Detail Sheet 1'!AN74)+SUM('Detail Sheet 1'!AN105)</f>
        <v>0</v>
      </c>
    </row>
    <row r="8" spans="1:32" x14ac:dyDescent="0.3">
      <c r="J8" s="46"/>
      <c r="K8" s="46"/>
      <c r="L8" s="46"/>
      <c r="M8" s="46"/>
      <c r="N8" s="46"/>
      <c r="AA8" t="s">
        <v>17</v>
      </c>
      <c r="AB8">
        <f>SUM('Detail Sheet 1'!P13)+SUM('Detail Sheet 1'!P44)+SUM('Detail Sheet 1'!P75)+SUM('Detail Sheet 1'!P106)</f>
        <v>0</v>
      </c>
      <c r="AC8">
        <f>SUM('Detail Sheet 1'!V13)+SUM('Detail Sheet 1'!V44)+SUM('Detail Sheet 1'!V75)+SUM('Detail Sheet 1'!V106)</f>
        <v>0</v>
      </c>
      <c r="AD8">
        <f>SUM('Detail Sheet 1'!AB13)+SUM('Detail Sheet 1'!AB44)+SUM('Detail Sheet 1'!AB75)+SUM('Detail Sheet 1'!AB106)</f>
        <v>0</v>
      </c>
      <c r="AE8">
        <f>SUM('Detail Sheet 1'!AH13)+SUM('Detail Sheet 1'!AH44)+SUM('Detail Sheet 1'!AH75)+SUM('Detail Sheet 1'!AH106)</f>
        <v>0</v>
      </c>
      <c r="AF8">
        <f>SUM('Detail Sheet 1'!AN13)+SUM('Detail Sheet 1'!AN44)+SUM('Detail Sheet 1'!AN75)+SUM('Detail Sheet 1'!AN106)</f>
        <v>0</v>
      </c>
    </row>
    <row r="9" spans="1:32" x14ac:dyDescent="0.3">
      <c r="J9" s="46"/>
      <c r="K9" s="46"/>
      <c r="L9" s="46"/>
      <c r="M9" s="46"/>
      <c r="N9" s="46"/>
      <c r="AA9" t="s">
        <v>18</v>
      </c>
      <c r="AB9">
        <f>SUM('Detail Sheet 1'!P14)+SUM('Detail Sheet 1'!P45)+SUM('Detail Sheet 1'!P76)+SUM('Detail Sheet 1'!P107)</f>
        <v>0</v>
      </c>
      <c r="AC9">
        <f>SUM('Detail Sheet 1'!V14)+SUM('Detail Sheet 1'!V45)+SUM('Detail Sheet 1'!V76)+SUM('Detail Sheet 1'!V107)</f>
        <v>0</v>
      </c>
      <c r="AD9">
        <f>SUM('Detail Sheet 1'!AB14)+SUM('Detail Sheet 1'!AB45)+SUM('Detail Sheet 1'!AB76)+SUM('Detail Sheet 1'!AB107)</f>
        <v>0</v>
      </c>
      <c r="AE9">
        <f>SUM('Detail Sheet 1'!AH14)+SUM('Detail Sheet 1'!AH45)+SUM('Detail Sheet 1'!AH76)+SUM('Detail Sheet 1'!AH107)</f>
        <v>0</v>
      </c>
      <c r="AF9">
        <f>SUM('Detail Sheet 1'!AN14)+SUM('Detail Sheet 1'!AN45)+SUM('Detail Sheet 1'!AN76)+SUM('Detail Sheet 1'!AN107)</f>
        <v>0</v>
      </c>
    </row>
    <row r="10" spans="1:32" x14ac:dyDescent="0.3">
      <c r="AA10" t="s">
        <v>19</v>
      </c>
      <c r="AB10">
        <f>SUM('Detail Sheet 1'!P15)+SUM('Detail Sheet 1'!P46)+SUM('Detail Sheet 1'!P77)+SUM('Detail Sheet 1'!P108)</f>
        <v>0</v>
      </c>
      <c r="AC10">
        <f>SUM('Detail Sheet 1'!V15)+SUM('Detail Sheet 1'!V46)+SUM('Detail Sheet 1'!V77)+SUM('Detail Sheet 1'!V108)</f>
        <v>0</v>
      </c>
      <c r="AD10">
        <f>SUM('Detail Sheet 1'!AB15)+SUM('Detail Sheet 1'!AB46)+SUM('Detail Sheet 1'!AB77)+SUM('Detail Sheet 1'!AB108)</f>
        <v>0</v>
      </c>
      <c r="AE10">
        <f>SUM('Detail Sheet 1'!AH15)+SUM('Detail Sheet 1'!AH46)+SUM('Detail Sheet 1'!AH77)+SUM('Detail Sheet 1'!AH108)</f>
        <v>0</v>
      </c>
      <c r="AF10">
        <f>SUM('Detail Sheet 1'!AN15)+SUM('Detail Sheet 1'!AN46)+SUM('Detail Sheet 1'!AN77)+SUM('Detail Sheet 1'!AN108)</f>
        <v>0</v>
      </c>
    </row>
    <row r="11" spans="1:32" x14ac:dyDescent="0.3">
      <c r="AA11" t="s">
        <v>20</v>
      </c>
      <c r="AB11">
        <f>SUM('Detail Sheet 1'!P16)+SUM('Detail Sheet 1'!P47)+SUM('Detail Sheet 1'!P78)+SUM('Detail Sheet 1'!P109)</f>
        <v>0</v>
      </c>
      <c r="AC11">
        <f>SUM('Detail Sheet 1'!V16)+SUM('Detail Sheet 1'!V47)+SUM('Detail Sheet 1'!V78)+SUM('Detail Sheet 1'!V109)</f>
        <v>0</v>
      </c>
      <c r="AD11">
        <f>SUM('Detail Sheet 1'!AB16)+SUM('Detail Sheet 1'!AB47)+SUM('Detail Sheet 1'!AB78)+SUM('Detail Sheet 1'!AB109)</f>
        <v>0</v>
      </c>
      <c r="AE11">
        <f>SUM('Detail Sheet 1'!AH16)+SUM('Detail Sheet 1'!AH47)+SUM('Detail Sheet 1'!AH78)+SUM('Detail Sheet 1'!AH109)</f>
        <v>0</v>
      </c>
      <c r="AF11">
        <f>SUM('Detail Sheet 1'!AN16)+SUM('Detail Sheet 1'!AN47)+SUM('Detail Sheet 1'!AN78)+SUM('Detail Sheet 1'!AN109)</f>
        <v>0</v>
      </c>
    </row>
    <row r="12" spans="1:32" x14ac:dyDescent="0.3">
      <c r="AA12" t="s">
        <v>21</v>
      </c>
      <c r="AB12">
        <f>SUM('Detail Sheet 1'!P17)+SUM('Detail Sheet 1'!P48)+SUM('Detail Sheet 1'!P79)+SUM('Detail Sheet 1'!P110)</f>
        <v>0</v>
      </c>
      <c r="AC12">
        <f>SUM('Detail Sheet 1'!V17)+SUM('Detail Sheet 1'!V48)+SUM('Detail Sheet 1'!V79)+SUM('Detail Sheet 1'!V110)</f>
        <v>0</v>
      </c>
      <c r="AD12">
        <f>SUM('Detail Sheet 1'!AB17)+SUM('Detail Sheet 1'!AB48)+SUM('Detail Sheet 1'!AB79)+SUM('Detail Sheet 1'!AB110)</f>
        <v>0</v>
      </c>
      <c r="AE12">
        <f>SUM('Detail Sheet 1'!AH17)+SUM('Detail Sheet 1'!AH48)+SUM('Detail Sheet 1'!AH79)+SUM('Detail Sheet 1'!AH110)</f>
        <v>0</v>
      </c>
      <c r="AF12">
        <f>SUM('Detail Sheet 1'!AN17)+SUM('Detail Sheet 1'!AN48)+SUM('Detail Sheet 1'!AN79)+SUM('Detail Sheet 1'!AN110)</f>
        <v>0</v>
      </c>
    </row>
    <row r="13" spans="1:32" x14ac:dyDescent="0.3">
      <c r="AA13" t="s">
        <v>22</v>
      </c>
      <c r="AB13">
        <f>SUM('Detail Sheet 1'!P18)+SUM('Detail Sheet 1'!P49)+SUM('Detail Sheet 1'!P80)+SUM('Detail Sheet 1'!P111)</f>
        <v>0</v>
      </c>
      <c r="AC13">
        <f>SUM('Detail Sheet 1'!V18)+SUM('Detail Sheet 1'!V49)+SUM('Detail Sheet 1'!V80)+SUM('Detail Sheet 1'!V111)</f>
        <v>0</v>
      </c>
      <c r="AD13">
        <f>SUM('Detail Sheet 1'!AB18)+SUM('Detail Sheet 1'!AB49)+SUM('Detail Sheet 1'!AB80)+SUM('Detail Sheet 1'!AB111)</f>
        <v>0</v>
      </c>
      <c r="AE13">
        <f>SUM('Detail Sheet 1'!AH18)+SUM('Detail Sheet 1'!AH49)+SUM('Detail Sheet 1'!AH80)+SUM('Detail Sheet 1'!AH111)</f>
        <v>0</v>
      </c>
      <c r="AF13">
        <f>SUM('Detail Sheet 1'!AN18)+SUM('Detail Sheet 1'!AN49)+SUM('Detail Sheet 1'!AN80)+SUM('Detail Sheet 1'!AN111)</f>
        <v>0</v>
      </c>
    </row>
    <row r="14" spans="1:32" x14ac:dyDescent="0.3">
      <c r="AA14" t="s">
        <v>23</v>
      </c>
      <c r="AB14">
        <f>SUM('Detail Sheet 1'!P19)+SUM('Detail Sheet 1'!P50)+SUM('Detail Sheet 1'!P81)+SUM('Detail Sheet 1'!P112)</f>
        <v>0</v>
      </c>
      <c r="AC14">
        <f>SUM('Detail Sheet 1'!V19)+SUM('Detail Sheet 1'!V50)+SUM('Detail Sheet 1'!V81)+SUM('Detail Sheet 1'!V112)</f>
        <v>0</v>
      </c>
      <c r="AD14">
        <f>SUM('Detail Sheet 1'!AB19)+SUM('Detail Sheet 1'!AB50)+SUM('Detail Sheet 1'!AB81)+SUM('Detail Sheet 1'!AB112)</f>
        <v>0</v>
      </c>
      <c r="AE14">
        <f>SUM('Detail Sheet 1'!AH19)+SUM('Detail Sheet 1'!AH50)+SUM('Detail Sheet 1'!AH81)+SUM('Detail Sheet 1'!AH112)</f>
        <v>0</v>
      </c>
      <c r="AF14">
        <f>SUM('Detail Sheet 1'!AN19)+SUM('Detail Sheet 1'!AN50)+SUM('Detail Sheet 1'!AN81)+SUM('Detail Sheet 1'!AN112)</f>
        <v>0</v>
      </c>
    </row>
    <row r="15" spans="1:32" x14ac:dyDescent="0.3">
      <c r="AA15" t="s">
        <v>24</v>
      </c>
      <c r="AB15">
        <f>SUM('Detail Sheet 1'!P20)+SUM('Detail Sheet 1'!P51)+SUM('Detail Sheet 1'!P82)+SUM('Detail Sheet 1'!P113)</f>
        <v>0</v>
      </c>
      <c r="AC15">
        <f>SUM('Detail Sheet 1'!V20)+SUM('Detail Sheet 1'!V51)+SUM('Detail Sheet 1'!V82)+SUM('Detail Sheet 1'!V113)</f>
        <v>0</v>
      </c>
      <c r="AD15">
        <f>SUM('Detail Sheet 1'!AB20)+SUM('Detail Sheet 1'!AB51)+SUM('Detail Sheet 1'!AB82)+SUM('Detail Sheet 1'!AB113)</f>
        <v>0</v>
      </c>
      <c r="AE15">
        <f>SUM('Detail Sheet 1'!AH20)+SUM('Detail Sheet 1'!AH51)+SUM('Detail Sheet 1'!AH82)+SUM('Detail Sheet 1'!AH113)</f>
        <v>0</v>
      </c>
      <c r="AF15">
        <f>SUM('Detail Sheet 1'!AN20)+SUM('Detail Sheet 1'!AN51)+SUM('Detail Sheet 1'!AN82)+SUM('Detail Sheet 1'!AN113)</f>
        <v>0</v>
      </c>
    </row>
    <row r="16" spans="1:32" x14ac:dyDescent="0.3">
      <c r="AA16" t="s">
        <v>25</v>
      </c>
      <c r="AB16">
        <f>SUM('Detail Sheet 1'!P21)+SUM('Detail Sheet 1'!P52)+SUM('Detail Sheet 1'!P83)+SUM('Detail Sheet 1'!P114)</f>
        <v>0</v>
      </c>
      <c r="AC16">
        <f>SUM('Detail Sheet 1'!V21)+SUM('Detail Sheet 1'!V52)+SUM('Detail Sheet 1'!V83)+SUM('Detail Sheet 1'!V114)</f>
        <v>0</v>
      </c>
      <c r="AD16">
        <f>SUM('Detail Sheet 1'!AB21)+SUM('Detail Sheet 1'!AB52)+SUM('Detail Sheet 1'!AB83)+SUM('Detail Sheet 1'!AB114)</f>
        <v>0</v>
      </c>
      <c r="AE16">
        <f>SUM('Detail Sheet 1'!AH21)+SUM('Detail Sheet 1'!AH52)+SUM('Detail Sheet 1'!AH83)+SUM('Detail Sheet 1'!AH114)</f>
        <v>0</v>
      </c>
      <c r="AF16">
        <f>SUM('Detail Sheet 1'!AN21)+SUM('Detail Sheet 1'!AN52)+SUM('Detail Sheet 1'!AN83)+SUM('Detail Sheet 1'!AN114)</f>
        <v>0</v>
      </c>
    </row>
    <row r="17" spans="27:32" x14ac:dyDescent="0.3">
      <c r="AA17" t="s">
        <v>85</v>
      </c>
      <c r="AB17">
        <f>SUM('Detail Sheet 1'!P22)+SUM('Detail Sheet 1'!P53)+SUM('Detail Sheet 1'!P84)+SUM('Detail Sheet 1'!P115)</f>
        <v>0</v>
      </c>
      <c r="AC17">
        <f>SUM('Detail Sheet 1'!V22)+SUM('Detail Sheet 1'!V53)+SUM('Detail Sheet 1'!V84)+SUM('Detail Sheet 1'!V115)</f>
        <v>0</v>
      </c>
      <c r="AD17">
        <f>SUM('Detail Sheet 1'!AB22)+SUM('Detail Sheet 1'!AB53)+SUM('Detail Sheet 1'!AB84)+SUM('Detail Sheet 1'!AB115)</f>
        <v>0</v>
      </c>
      <c r="AE17">
        <f>SUM('Detail Sheet 1'!AH22)+SUM('Detail Sheet 1'!AH53)+SUM('Detail Sheet 1'!AH84)+SUM('Detail Sheet 1'!AH115)</f>
        <v>0</v>
      </c>
      <c r="AF17">
        <f>SUM('Detail Sheet 1'!AN22)+SUM('Detail Sheet 1'!AN53)+SUM('Detail Sheet 1'!AN84)+SUM('Detail Sheet 1'!AN115)</f>
        <v>0</v>
      </c>
    </row>
    <row r="18" spans="27:32" x14ac:dyDescent="0.3">
      <c r="AA18" t="s">
        <v>86</v>
      </c>
      <c r="AB18">
        <f>SUM('Detail Sheet 1'!P23)+SUM('Detail Sheet 1'!P54)+SUM('Detail Sheet 1'!P85)+SUM('Detail Sheet 1'!P116)</f>
        <v>0</v>
      </c>
      <c r="AC18">
        <f>SUM('Detail Sheet 1'!V23)+SUM('Detail Sheet 1'!V54)+SUM('Detail Sheet 1'!V85)+SUM('Detail Sheet 1'!V116)</f>
        <v>0</v>
      </c>
      <c r="AD18">
        <f>SUM('Detail Sheet 1'!AB23)+SUM('Detail Sheet 1'!AB54)+SUM('Detail Sheet 1'!AB85)+SUM('Detail Sheet 1'!AB116)</f>
        <v>0</v>
      </c>
      <c r="AE18">
        <f>SUM('Detail Sheet 1'!AH23)+SUM('Detail Sheet 1'!AH54)+SUM('Detail Sheet 1'!AH85)+SUM('Detail Sheet 1'!AH116)</f>
        <v>0</v>
      </c>
      <c r="AF18">
        <f>SUM('Detail Sheet 1'!AN23)+SUM('Detail Sheet 1'!AN54)+SUM('Detail Sheet 1'!AN85)+SUM('Detail Sheet 1'!AN116)</f>
        <v>0</v>
      </c>
    </row>
    <row r="19" spans="27:32" x14ac:dyDescent="0.3">
      <c r="AA19" t="s">
        <v>58</v>
      </c>
      <c r="AB19">
        <f>SUM('Detail Sheet 1'!P24)+SUM('Detail Sheet 1'!P55)+SUM('Detail Sheet 1'!P86)+SUM('Detail Sheet 1'!P117)</f>
        <v>0</v>
      </c>
      <c r="AC19">
        <f>SUM('Detail Sheet 1'!V24)+SUM('Detail Sheet 1'!V55)+SUM('Detail Sheet 1'!V86)+SUM('Detail Sheet 1'!V117)</f>
        <v>0</v>
      </c>
      <c r="AD19">
        <f>SUM('Detail Sheet 1'!AB24)+SUM('Detail Sheet 1'!AB55)+SUM('Detail Sheet 1'!AB86)+SUM('Detail Sheet 1'!AB117)</f>
        <v>0</v>
      </c>
      <c r="AE19">
        <f>SUM('Detail Sheet 1'!AH24)+SUM('Detail Sheet 1'!AH55)+SUM('Detail Sheet 1'!AH86)+SUM('Detail Sheet 1'!AH117)</f>
        <v>0</v>
      </c>
      <c r="AF19">
        <f>SUM('Detail Sheet 1'!AN24)+SUM('Detail Sheet 1'!AN55)+SUM('Detail Sheet 1'!AN86)+SUM('Detail Sheet 1'!AN117)</f>
        <v>0</v>
      </c>
    </row>
    <row r="20" spans="27:32" x14ac:dyDescent="0.3">
      <c r="AA20" t="s">
        <v>59</v>
      </c>
      <c r="AB20">
        <f>SUM('Detail Sheet 1'!P25)+SUM('Detail Sheet 1'!P56)+SUM('Detail Sheet 1'!P87)+SUM('Detail Sheet 1'!P118)</f>
        <v>0</v>
      </c>
      <c r="AC20">
        <f>SUM('Detail Sheet 1'!V25)+SUM('Detail Sheet 1'!V56)+SUM('Detail Sheet 1'!V87)+SUM('Detail Sheet 1'!V118)</f>
        <v>0</v>
      </c>
      <c r="AD20">
        <f>SUM('Detail Sheet 1'!AB25)+SUM('Detail Sheet 1'!AB56)+SUM('Detail Sheet 1'!AB87)+SUM('Detail Sheet 1'!AB118)</f>
        <v>0</v>
      </c>
      <c r="AE20">
        <f>SUM('Detail Sheet 1'!AH25)+SUM('Detail Sheet 1'!AH56)+SUM('Detail Sheet 1'!AH87)+SUM('Detail Sheet 1'!AH118)</f>
        <v>0</v>
      </c>
      <c r="AF20">
        <f>SUM('Detail Sheet 1'!AN25)+SUM('Detail Sheet 1'!AN56)+SUM('Detail Sheet 1'!AN87)+SUM('Detail Sheet 1'!AN118)</f>
        <v>0</v>
      </c>
    </row>
    <row r="21" spans="27:32" x14ac:dyDescent="0.3">
      <c r="AA21" t="s">
        <v>87</v>
      </c>
      <c r="AB21">
        <f>SUM('Detail Sheet 1'!P26)+SUM('Detail Sheet 1'!P57)+SUM('Detail Sheet 1'!P88)+SUM('Detail Sheet 1'!P119)</f>
        <v>40</v>
      </c>
      <c r="AC21">
        <f>SUM('Detail Sheet 1'!V26)+SUM('Detail Sheet 1'!V57)+SUM('Detail Sheet 1'!V88)+SUM('Detail Sheet 1'!V119)</f>
        <v>70</v>
      </c>
      <c r="AD21">
        <f>SUM('Detail Sheet 1'!AB26)+SUM('Detail Sheet 1'!AB57)+SUM('Detail Sheet 1'!AB88)+SUM('Detail Sheet 1'!AB119)</f>
        <v>0</v>
      </c>
      <c r="AE21">
        <f>SUM('Detail Sheet 1'!AH26)+SUM('Detail Sheet 1'!AH57)+SUM('Detail Sheet 1'!AH88)+SUM('Detail Sheet 1'!AH119)</f>
        <v>0</v>
      </c>
      <c r="AF21">
        <f>SUM('Detail Sheet 1'!AN26)+SUM('Detail Sheet 1'!AN57)+SUM('Detail Sheet 1'!AN88)+SUM('Detail Sheet 1'!AN119)</f>
        <v>0</v>
      </c>
    </row>
    <row r="22" spans="27:32" x14ac:dyDescent="0.3">
      <c r="AA22" t="s">
        <v>61</v>
      </c>
      <c r="AB22">
        <f>SUM('Detail Sheet 1'!P27)+SUM('Detail Sheet 1'!P58)+SUM('Detail Sheet 1'!P89)+SUM('Detail Sheet 1'!P120)</f>
        <v>0</v>
      </c>
      <c r="AC22">
        <f>SUM('Detail Sheet 1'!V27)+SUM('Detail Sheet 1'!V58)+SUM('Detail Sheet 1'!V89)+SUM('Detail Sheet 1'!V120)</f>
        <v>0</v>
      </c>
      <c r="AD22">
        <f>SUM('Detail Sheet 1'!AB27)+SUM('Detail Sheet 1'!AB58)+SUM('Detail Sheet 1'!AB89)+SUM('Detail Sheet 1'!AB120)</f>
        <v>0</v>
      </c>
      <c r="AE22">
        <f>SUM('Detail Sheet 1'!AH27)+SUM('Detail Sheet 1'!AH58)+SUM('Detail Sheet 1'!AH89)+SUM('Detail Sheet 1'!AH120)</f>
        <v>0</v>
      </c>
      <c r="AF22">
        <f>SUM('Detail Sheet 1'!AN27)+SUM('Detail Sheet 1'!AN58)+SUM('Detail Sheet 1'!AN89)+SUM('Detail Sheet 1'!AN120)</f>
        <v>0</v>
      </c>
    </row>
    <row r="23" spans="27:32" x14ac:dyDescent="0.3">
      <c r="AA23" t="s">
        <v>88</v>
      </c>
      <c r="AB23">
        <f>SUM('Detail Sheet 1'!P28)+SUM('Detail Sheet 1'!P59)+SUM('Detail Sheet 1'!P90)+SUM('Detail Sheet 1'!P121)</f>
        <v>0</v>
      </c>
      <c r="AC23">
        <f>SUM('Detail Sheet 1'!V28)+SUM('Detail Sheet 1'!V59)+SUM('Detail Sheet 1'!V90)+SUM('Detail Sheet 1'!V121)</f>
        <v>0</v>
      </c>
      <c r="AD23">
        <f>SUM('Detail Sheet 1'!AB28)+SUM('Detail Sheet 1'!AB59)+SUM('Detail Sheet 1'!AB90)+SUM('Detail Sheet 1'!AB121)</f>
        <v>0</v>
      </c>
      <c r="AE23">
        <f>SUM('Detail Sheet 1'!AH28)+SUM('Detail Sheet 1'!AH59)+SUM('Detail Sheet 1'!AH90)+SUM('Detail Sheet 1'!AH121)</f>
        <v>0</v>
      </c>
      <c r="AF23">
        <f>SUM('Detail Sheet 1'!AN28)+SUM('Detail Sheet 1'!AN59)+SUM('Detail Sheet 1'!AN90)+SUM('Detail Sheet 1'!AN121)</f>
        <v>0</v>
      </c>
    </row>
    <row r="24" spans="27:32" x14ac:dyDescent="0.3">
      <c r="AA24" t="s">
        <v>63</v>
      </c>
      <c r="AB24">
        <f>SUM('Detail Sheet 1'!P29)+SUM('Detail Sheet 1'!P60)+SUM('Detail Sheet 1'!P91)+SUM('Detail Sheet 1'!P122)</f>
        <v>0</v>
      </c>
      <c r="AC24">
        <f>SUM('Detail Sheet 1'!V29)+SUM('Detail Sheet 1'!V60)+SUM('Detail Sheet 1'!V91)+SUM('Detail Sheet 1'!V122)</f>
        <v>0</v>
      </c>
      <c r="AD24">
        <f>SUM('Detail Sheet 1'!AB29)+SUM('Detail Sheet 1'!AB60)+SUM('Detail Sheet 1'!AB91)+SUM('Detail Sheet 1'!AB122)</f>
        <v>0</v>
      </c>
      <c r="AE24">
        <f>SUM('Detail Sheet 1'!AH29)+SUM('Detail Sheet 1'!AH60)+SUM('Detail Sheet 1'!AH91)+SUM('Detail Sheet 1'!AH122)</f>
        <v>0</v>
      </c>
      <c r="AF24">
        <f>SUM('Detail Sheet 1'!AN29)+SUM('Detail Sheet 1'!AN60)+SUM('Detail Sheet 1'!AN91)+SUM('Detail Sheet 1'!AN122)</f>
        <v>0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133"/>
  <sheetViews>
    <sheetView zoomScale="40" zoomScaleNormal="40" workbookViewId="0">
      <pane ySplit="3" topLeftCell="A4" activePane="bottomLeft" state="frozen"/>
      <selection pane="bottomLeft" activeCell="AS78" sqref="AS78"/>
    </sheetView>
  </sheetViews>
  <sheetFormatPr defaultColWidth="10.81640625" defaultRowHeight="20.25" outlineLevelRow="1" outlineLevelCol="1" x14ac:dyDescent="0.3"/>
  <cols>
    <col min="1" max="1" width="17.81640625" style="2" customWidth="1"/>
    <col min="2" max="3" width="18.1796875" style="2" customWidth="1"/>
    <col min="4" max="4" width="23.453125" style="2" hidden="1" customWidth="1"/>
    <col min="5" max="5" width="20.26953125" style="2" hidden="1" customWidth="1"/>
    <col min="6" max="6" width="23.81640625" style="2" hidden="1" customWidth="1"/>
    <col min="7" max="7" width="35" style="2" customWidth="1" outlineLevel="1"/>
    <col min="8" max="8" width="49.1796875" style="2" customWidth="1" outlineLevel="1"/>
    <col min="9" max="9" width="52.81640625" style="2" customWidth="1" outlineLevel="1"/>
    <col min="10" max="10" width="37.54296875" style="2" customWidth="1" outlineLevel="1"/>
    <col min="11" max="11" width="15.08984375" style="2" customWidth="1"/>
    <col min="12" max="12" width="26.36328125" style="2" hidden="1" customWidth="1"/>
    <col min="13" max="13" width="1.81640625" style="2" customWidth="1"/>
    <col min="14" max="14" width="22" style="2" customWidth="1"/>
    <col min="15" max="15" width="9.7265625" style="2" hidden="1" customWidth="1"/>
    <col min="16" max="16" width="8.1796875" style="3" customWidth="1"/>
    <col min="17" max="17" width="9.7265625" style="3" hidden="1" customWidth="1"/>
    <col min="18" max="18" width="7.6328125" style="3" hidden="1" customWidth="1"/>
    <col min="19" max="19" width="8" style="3" hidden="1" customWidth="1"/>
    <col min="20" max="20" width="23.36328125" style="3" hidden="1" customWidth="1"/>
    <col min="21" max="21" width="9.7265625" style="3" hidden="1" customWidth="1"/>
    <col min="22" max="22" width="8.1796875" style="3" customWidth="1"/>
    <col min="23" max="23" width="9.7265625" style="3" hidden="1" customWidth="1"/>
    <col min="24" max="24" width="7.6328125" style="3" hidden="1" customWidth="1"/>
    <col min="25" max="25" width="8" style="3" hidden="1" customWidth="1"/>
    <col min="26" max="26" width="23.36328125" style="3" hidden="1" customWidth="1"/>
    <col min="27" max="27" width="9.7265625" style="3" hidden="1" customWidth="1"/>
    <col min="28" max="28" width="8.1796875" style="3" customWidth="1"/>
    <col min="29" max="29" width="9.7265625" style="3" hidden="1" customWidth="1"/>
    <col min="30" max="30" width="7.6328125" style="3" hidden="1" customWidth="1"/>
    <col min="31" max="31" width="8" style="3" hidden="1" customWidth="1"/>
    <col min="32" max="32" width="23.36328125" style="3" hidden="1" customWidth="1"/>
    <col min="33" max="33" width="9.7265625" style="3" hidden="1" customWidth="1"/>
    <col min="34" max="34" width="8.1796875" style="3" customWidth="1"/>
    <col min="35" max="35" width="9.7265625" style="3" hidden="1" customWidth="1"/>
    <col min="36" max="36" width="7.6328125" style="3" hidden="1" customWidth="1"/>
    <col min="37" max="37" width="8" style="3" hidden="1" customWidth="1"/>
    <col min="38" max="38" width="23.36328125" style="3" hidden="1" customWidth="1"/>
    <col min="39" max="39" width="9.7265625" style="3" hidden="1" customWidth="1"/>
    <col min="40" max="40" width="8.1796875" style="3" customWidth="1"/>
    <col min="41" max="41" width="9.7265625" style="2" hidden="1" customWidth="1"/>
    <col min="42" max="42" width="7.6328125" style="2" hidden="1" customWidth="1"/>
    <col min="43" max="43" width="8" style="2" hidden="1" customWidth="1"/>
    <col min="44" max="16384" width="10.81640625" style="2"/>
  </cols>
  <sheetData>
    <row r="1" spans="1:43" x14ac:dyDescent="0.3">
      <c r="A1" s="1" t="s">
        <v>0</v>
      </c>
      <c r="B1" s="2" t="s">
        <v>43</v>
      </c>
      <c r="N1" s="2" t="s">
        <v>54</v>
      </c>
      <c r="O1" s="2">
        <v>1.0900000000000001</v>
      </c>
    </row>
    <row r="3" spans="1:43" ht="21" thickBot="1" x14ac:dyDescent="0.35">
      <c r="A3" s="26" t="s">
        <v>1</v>
      </c>
      <c r="B3" s="26" t="s">
        <v>7</v>
      </c>
      <c r="C3" s="26" t="s">
        <v>28</v>
      </c>
      <c r="D3" s="26" t="s">
        <v>29</v>
      </c>
      <c r="E3" s="26" t="s">
        <v>30</v>
      </c>
      <c r="F3" s="26" t="s">
        <v>31</v>
      </c>
      <c r="G3" s="49" t="s">
        <v>55</v>
      </c>
      <c r="H3" s="49"/>
      <c r="I3" s="49"/>
      <c r="J3" s="49"/>
      <c r="K3" s="26" t="s">
        <v>56</v>
      </c>
      <c r="L3" s="26" t="s">
        <v>12</v>
      </c>
      <c r="M3" s="4"/>
    </row>
    <row r="4" spans="1:43" s="9" customFormat="1" x14ac:dyDescent="0.3">
      <c r="A4" s="5"/>
      <c r="B4" s="5"/>
      <c r="C4" s="5"/>
      <c r="D4" s="6"/>
      <c r="E4" s="7"/>
      <c r="F4" s="6"/>
      <c r="G4" s="6"/>
      <c r="H4" s="6"/>
      <c r="I4" s="6"/>
      <c r="J4" s="6"/>
      <c r="K4" s="7"/>
      <c r="L4" s="7"/>
      <c r="M4" s="7"/>
      <c r="N4" s="6"/>
      <c r="O4" s="6"/>
      <c r="P4" s="8"/>
      <c r="Q4" s="33"/>
      <c r="R4" s="33"/>
      <c r="S4" s="8"/>
      <c r="T4" s="8"/>
      <c r="U4" s="8"/>
      <c r="V4" s="8"/>
      <c r="W4" s="33"/>
      <c r="X4" s="33"/>
      <c r="Y4" s="8"/>
      <c r="Z4" s="8"/>
      <c r="AA4" s="8"/>
      <c r="AB4" s="8"/>
      <c r="AC4" s="33"/>
      <c r="AD4" s="33"/>
      <c r="AE4" s="8"/>
      <c r="AF4" s="8"/>
      <c r="AG4" s="8"/>
      <c r="AH4" s="8"/>
      <c r="AI4" s="8"/>
      <c r="AJ4" s="8"/>
      <c r="AK4" s="8"/>
      <c r="AL4" s="8"/>
      <c r="AM4" s="8"/>
      <c r="AN4" s="8"/>
      <c r="AO4" s="6"/>
      <c r="AP4" s="6"/>
      <c r="AQ4" s="6"/>
    </row>
    <row r="5" spans="1:43" s="1" customFormat="1" outlineLevel="1" x14ac:dyDescent="0.3">
      <c r="A5" s="25" t="s">
        <v>45</v>
      </c>
      <c r="B5" s="12" t="s">
        <v>44</v>
      </c>
      <c r="C5" s="25"/>
      <c r="M5" s="10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  <c r="AF5" s="25"/>
      <c r="AG5" s="25"/>
      <c r="AH5" s="25"/>
      <c r="AI5" s="25"/>
      <c r="AJ5" s="25"/>
      <c r="AK5" s="25"/>
      <c r="AL5" s="25"/>
      <c r="AM5" s="25"/>
      <c r="AN5" s="25"/>
    </row>
    <row r="6" spans="1:43" s="1" customFormat="1" outlineLevel="1" x14ac:dyDescent="0.3">
      <c r="F6" s="25"/>
      <c r="G6" s="25"/>
      <c r="H6" s="25"/>
      <c r="I6" s="25"/>
      <c r="J6" s="25"/>
      <c r="K6" s="25"/>
      <c r="L6" s="25"/>
      <c r="M6" s="11"/>
      <c r="N6" s="48" t="s">
        <v>68</v>
      </c>
      <c r="O6" s="48"/>
      <c r="P6" s="48"/>
      <c r="Q6" s="48"/>
      <c r="R6" s="48"/>
      <c r="S6" s="48"/>
      <c r="T6" s="47" t="s">
        <v>69</v>
      </c>
      <c r="U6" s="47"/>
      <c r="V6" s="47"/>
      <c r="W6" s="47"/>
      <c r="X6" s="47"/>
      <c r="Y6" s="47"/>
      <c r="Z6" s="47" t="s">
        <v>70</v>
      </c>
      <c r="AA6" s="47"/>
      <c r="AB6" s="47"/>
      <c r="AC6" s="47"/>
      <c r="AD6" s="47"/>
      <c r="AE6" s="47"/>
      <c r="AF6" s="47" t="s">
        <v>71</v>
      </c>
      <c r="AG6" s="47"/>
      <c r="AH6" s="47"/>
      <c r="AI6" s="47"/>
      <c r="AJ6" s="47"/>
      <c r="AK6" s="47"/>
      <c r="AL6" s="47" t="s">
        <v>72</v>
      </c>
      <c r="AM6" s="47"/>
      <c r="AN6" s="47"/>
      <c r="AO6" s="47"/>
      <c r="AP6" s="47"/>
      <c r="AQ6" s="47"/>
    </row>
    <row r="7" spans="1:43" s="1" customFormat="1" outlineLevel="1" x14ac:dyDescent="0.3">
      <c r="A7" s="47" t="s">
        <v>8</v>
      </c>
      <c r="B7" s="47"/>
      <c r="C7" s="47"/>
      <c r="D7" s="47"/>
      <c r="E7" s="25" t="s">
        <v>10</v>
      </c>
      <c r="F7" s="25" t="s">
        <v>12</v>
      </c>
      <c r="G7" s="4" t="s">
        <v>57</v>
      </c>
      <c r="H7" s="4" t="s">
        <v>6</v>
      </c>
      <c r="I7" s="4" t="s">
        <v>39</v>
      </c>
      <c r="J7" s="4" t="s">
        <v>38</v>
      </c>
      <c r="M7" s="10"/>
      <c r="N7" s="25" t="s">
        <v>2</v>
      </c>
      <c r="O7" s="12" t="s">
        <v>28</v>
      </c>
      <c r="P7" s="13"/>
      <c r="Q7" s="34">
        <f>SUM(Q9:Q29)</f>
        <v>1470.88</v>
      </c>
      <c r="R7" s="25" t="s">
        <v>36</v>
      </c>
      <c r="S7" s="25" t="s">
        <v>4</v>
      </c>
      <c r="T7" s="25" t="s">
        <v>2</v>
      </c>
      <c r="U7" s="25" t="s">
        <v>28</v>
      </c>
      <c r="V7" s="13"/>
      <c r="W7" s="34">
        <f>SUM(W9:W29)</f>
        <v>2574.04</v>
      </c>
      <c r="X7" s="25" t="s">
        <v>36</v>
      </c>
      <c r="Y7" s="25" t="s">
        <v>4</v>
      </c>
      <c r="Z7" s="25" t="s">
        <v>2</v>
      </c>
      <c r="AA7" s="25" t="s">
        <v>28</v>
      </c>
      <c r="AB7" s="13"/>
      <c r="AC7" s="34">
        <f>SUM(AC9:AC29)</f>
        <v>0</v>
      </c>
      <c r="AD7" s="25" t="s">
        <v>36</v>
      </c>
      <c r="AE7" s="25" t="s">
        <v>4</v>
      </c>
      <c r="AF7" s="25" t="s">
        <v>2</v>
      </c>
      <c r="AG7" s="25" t="s">
        <v>28</v>
      </c>
      <c r="AH7" s="13"/>
      <c r="AI7" s="34">
        <f>SUM(AI9:AI29)</f>
        <v>0</v>
      </c>
      <c r="AJ7" s="25" t="s">
        <v>36</v>
      </c>
      <c r="AK7" s="25" t="s">
        <v>4</v>
      </c>
      <c r="AL7" s="25" t="s">
        <v>2</v>
      </c>
      <c r="AM7" s="25" t="s">
        <v>28</v>
      </c>
      <c r="AN7" s="13"/>
      <c r="AO7" s="14">
        <f>SUM(AO9:AO29)</f>
        <v>0</v>
      </c>
      <c r="AP7" s="25" t="s">
        <v>36</v>
      </c>
      <c r="AQ7" s="25" t="s">
        <v>4</v>
      </c>
    </row>
    <row r="8" spans="1:43" s="1" customFormat="1" outlineLevel="1" x14ac:dyDescent="0.3">
      <c r="A8" s="25" t="s">
        <v>1</v>
      </c>
      <c r="B8" s="25" t="s">
        <v>9</v>
      </c>
      <c r="C8" s="25"/>
      <c r="D8" s="25" t="s">
        <v>34</v>
      </c>
      <c r="E8" s="25" t="s">
        <v>11</v>
      </c>
      <c r="F8" s="25" t="s">
        <v>33</v>
      </c>
      <c r="G8" s="27"/>
      <c r="H8" s="27"/>
      <c r="I8" s="27"/>
      <c r="J8" s="27"/>
      <c r="M8" s="10"/>
      <c r="N8" s="25" t="s">
        <v>3</v>
      </c>
      <c r="O8" s="25" t="s">
        <v>42</v>
      </c>
      <c r="P8" s="25" t="s">
        <v>41</v>
      </c>
      <c r="Q8" s="25" t="s">
        <v>40</v>
      </c>
      <c r="R8" s="25" t="s">
        <v>35</v>
      </c>
      <c r="S8" s="25" t="s">
        <v>5</v>
      </c>
      <c r="T8" s="25" t="s">
        <v>3</v>
      </c>
      <c r="U8" s="25" t="s">
        <v>42</v>
      </c>
      <c r="V8" s="25" t="s">
        <v>41</v>
      </c>
      <c r="W8" s="25" t="s">
        <v>40</v>
      </c>
      <c r="X8" s="25" t="s">
        <v>35</v>
      </c>
      <c r="Y8" s="25" t="s">
        <v>5</v>
      </c>
      <c r="Z8" s="25" t="s">
        <v>3</v>
      </c>
      <c r="AA8" s="25" t="s">
        <v>42</v>
      </c>
      <c r="AB8" s="25" t="s">
        <v>41</v>
      </c>
      <c r="AC8" s="25" t="s">
        <v>40</v>
      </c>
      <c r="AD8" s="25" t="s">
        <v>35</v>
      </c>
      <c r="AE8" s="25" t="s">
        <v>5</v>
      </c>
      <c r="AF8" s="25" t="s">
        <v>3</v>
      </c>
      <c r="AG8" s="25" t="s">
        <v>42</v>
      </c>
      <c r="AH8" s="25" t="s">
        <v>41</v>
      </c>
      <c r="AI8" s="25" t="s">
        <v>40</v>
      </c>
      <c r="AJ8" s="25" t="s">
        <v>35</v>
      </c>
      <c r="AK8" s="25" t="s">
        <v>5</v>
      </c>
      <c r="AL8" s="25" t="s">
        <v>3</v>
      </c>
      <c r="AM8" s="25" t="s">
        <v>42</v>
      </c>
      <c r="AN8" s="25" t="s">
        <v>41</v>
      </c>
      <c r="AO8" s="25" t="s">
        <v>40</v>
      </c>
      <c r="AP8" s="25" t="s">
        <v>35</v>
      </c>
      <c r="AQ8" s="25" t="s">
        <v>5</v>
      </c>
    </row>
    <row r="9" spans="1:43" outlineLevel="1" x14ac:dyDescent="0.3">
      <c r="E9" s="14"/>
      <c r="H9" s="35"/>
      <c r="I9" s="28"/>
      <c r="J9" s="28">
        <v>16000</v>
      </c>
      <c r="K9" s="14">
        <f>SUM(H9:J9)</f>
        <v>16000</v>
      </c>
      <c r="M9" s="15"/>
      <c r="N9" s="2" t="s">
        <v>13</v>
      </c>
      <c r="O9" s="14">
        <v>77</v>
      </c>
      <c r="Q9" s="34">
        <f>O9*P9</f>
        <v>0</v>
      </c>
      <c r="R9" s="34"/>
      <c r="T9" s="3" t="s">
        <v>13</v>
      </c>
      <c r="U9" s="34">
        <v>77</v>
      </c>
      <c r="W9" s="34">
        <f>U9*V9</f>
        <v>0</v>
      </c>
      <c r="X9" s="34"/>
      <c r="Z9" s="3" t="s">
        <v>13</v>
      </c>
      <c r="AA9" s="34">
        <v>77</v>
      </c>
      <c r="AC9" s="34">
        <f>AA9*AB9</f>
        <v>0</v>
      </c>
      <c r="AD9" s="34"/>
      <c r="AF9" s="3" t="s">
        <v>13</v>
      </c>
      <c r="AG9" s="34">
        <v>77</v>
      </c>
      <c r="AI9" s="34">
        <f>AG9*AH9</f>
        <v>0</v>
      </c>
      <c r="AJ9" s="34"/>
      <c r="AL9" s="3" t="s">
        <v>13</v>
      </c>
      <c r="AM9" s="34">
        <v>77</v>
      </c>
      <c r="AO9" s="14">
        <f>AM9*AN9</f>
        <v>0</v>
      </c>
      <c r="AP9" s="14"/>
    </row>
    <row r="10" spans="1:43" outlineLevel="1" x14ac:dyDescent="0.3">
      <c r="E10" s="14"/>
      <c r="G10" s="14"/>
      <c r="H10" s="14"/>
      <c r="I10" s="28"/>
      <c r="J10" s="28"/>
      <c r="K10" s="14">
        <f t="shared" ref="K10:K22" si="0">SUM(G10:J10)</f>
        <v>0</v>
      </c>
      <c r="M10" s="15"/>
      <c r="N10" s="2" t="s">
        <v>14</v>
      </c>
      <c r="O10" s="14">
        <v>60</v>
      </c>
      <c r="Q10" s="34">
        <f>O10*P10</f>
        <v>0</v>
      </c>
      <c r="R10" s="34"/>
      <c r="T10" s="3" t="s">
        <v>14</v>
      </c>
      <c r="U10" s="34">
        <v>60</v>
      </c>
      <c r="W10" s="34">
        <f t="shared" ref="W10:W22" si="1">U10*V10</f>
        <v>0</v>
      </c>
      <c r="X10" s="34"/>
      <c r="Z10" s="3" t="s">
        <v>14</v>
      </c>
      <c r="AA10" s="34">
        <v>60</v>
      </c>
      <c r="AC10" s="34">
        <f t="shared" ref="AC10:AC22" si="2">AA10*AB10</f>
        <v>0</v>
      </c>
      <c r="AD10" s="34"/>
      <c r="AF10" s="3" t="s">
        <v>14</v>
      </c>
      <c r="AG10" s="34">
        <v>60</v>
      </c>
      <c r="AI10" s="34">
        <f t="shared" ref="AI10:AI22" si="3">AG10*AH10</f>
        <v>0</v>
      </c>
      <c r="AJ10" s="34"/>
      <c r="AL10" s="3" t="s">
        <v>14</v>
      </c>
      <c r="AM10" s="34">
        <v>60</v>
      </c>
      <c r="AO10" s="14">
        <f t="shared" ref="AO10:AO22" si="4">AM10*AN10</f>
        <v>0</v>
      </c>
      <c r="AP10" s="14"/>
    </row>
    <row r="11" spans="1:43" outlineLevel="1" x14ac:dyDescent="0.3">
      <c r="E11" s="14"/>
      <c r="F11" s="16"/>
      <c r="G11" s="36"/>
      <c r="H11" s="14"/>
      <c r="I11" s="28"/>
      <c r="J11" s="28"/>
      <c r="K11" s="14">
        <f t="shared" si="0"/>
        <v>0</v>
      </c>
      <c r="M11" s="15"/>
      <c r="N11" s="2" t="s">
        <v>15</v>
      </c>
      <c r="O11" s="14">
        <v>48</v>
      </c>
      <c r="Q11" s="34">
        <f t="shared" ref="Q11:Q22" si="5">O11*P11</f>
        <v>0</v>
      </c>
      <c r="R11" s="34"/>
      <c r="T11" s="3" t="s">
        <v>15</v>
      </c>
      <c r="U11" s="34">
        <v>48</v>
      </c>
      <c r="W11" s="34">
        <f t="shared" si="1"/>
        <v>0</v>
      </c>
      <c r="X11" s="34"/>
      <c r="Z11" s="3" t="s">
        <v>15</v>
      </c>
      <c r="AA11" s="34">
        <v>48</v>
      </c>
      <c r="AC11" s="34">
        <f t="shared" si="2"/>
        <v>0</v>
      </c>
      <c r="AD11" s="34"/>
      <c r="AF11" s="3" t="s">
        <v>15</v>
      </c>
      <c r="AG11" s="34">
        <v>48</v>
      </c>
      <c r="AI11" s="34">
        <f t="shared" si="3"/>
        <v>0</v>
      </c>
      <c r="AJ11" s="34"/>
      <c r="AL11" s="3" t="s">
        <v>15</v>
      </c>
      <c r="AM11" s="34">
        <v>48</v>
      </c>
      <c r="AO11" s="14">
        <f t="shared" si="4"/>
        <v>0</v>
      </c>
      <c r="AP11" s="14"/>
    </row>
    <row r="12" spans="1:43" outlineLevel="1" x14ac:dyDescent="0.3">
      <c r="H12" s="14"/>
      <c r="I12" s="36"/>
      <c r="J12" s="36"/>
      <c r="K12" s="14">
        <f t="shared" si="0"/>
        <v>0</v>
      </c>
      <c r="M12" s="15"/>
      <c r="N12" s="2" t="s">
        <v>16</v>
      </c>
      <c r="O12" s="14">
        <v>77</v>
      </c>
      <c r="Q12" s="34">
        <f t="shared" si="5"/>
        <v>0</v>
      </c>
      <c r="R12" s="34"/>
      <c r="T12" s="3" t="s">
        <v>16</v>
      </c>
      <c r="U12" s="34">
        <v>77</v>
      </c>
      <c r="W12" s="34">
        <f t="shared" si="1"/>
        <v>0</v>
      </c>
      <c r="X12" s="34"/>
      <c r="Z12" s="3" t="s">
        <v>16</v>
      </c>
      <c r="AA12" s="34">
        <v>77</v>
      </c>
      <c r="AC12" s="34">
        <f t="shared" si="2"/>
        <v>0</v>
      </c>
      <c r="AD12" s="34"/>
      <c r="AF12" s="3" t="s">
        <v>16</v>
      </c>
      <c r="AG12" s="34">
        <v>77</v>
      </c>
      <c r="AI12" s="34">
        <f t="shared" si="3"/>
        <v>0</v>
      </c>
      <c r="AJ12" s="34"/>
      <c r="AL12" s="3" t="s">
        <v>16</v>
      </c>
      <c r="AM12" s="34">
        <v>77</v>
      </c>
      <c r="AO12" s="14">
        <f t="shared" si="4"/>
        <v>0</v>
      </c>
      <c r="AP12" s="14"/>
    </row>
    <row r="13" spans="1:43" outlineLevel="1" x14ac:dyDescent="0.3">
      <c r="E13" s="14"/>
      <c r="F13" s="16"/>
      <c r="G13" s="36"/>
      <c r="H13" s="14"/>
      <c r="I13" s="36"/>
      <c r="J13" s="36"/>
      <c r="K13" s="14">
        <f t="shared" si="0"/>
        <v>0</v>
      </c>
      <c r="L13" s="14"/>
      <c r="M13" s="17"/>
      <c r="N13" s="2" t="s">
        <v>17</v>
      </c>
      <c r="O13" s="14">
        <v>60</v>
      </c>
      <c r="Q13" s="34">
        <f>O13*P13</f>
        <v>0</v>
      </c>
      <c r="R13" s="34"/>
      <c r="T13" s="3" t="s">
        <v>17</v>
      </c>
      <c r="U13" s="34">
        <v>60</v>
      </c>
      <c r="W13" s="34">
        <f t="shared" si="1"/>
        <v>0</v>
      </c>
      <c r="X13" s="34"/>
      <c r="Z13" s="3" t="s">
        <v>17</v>
      </c>
      <c r="AA13" s="34">
        <v>60</v>
      </c>
      <c r="AC13" s="34">
        <f t="shared" si="2"/>
        <v>0</v>
      </c>
      <c r="AD13" s="34"/>
      <c r="AF13" s="3" t="s">
        <v>17</v>
      </c>
      <c r="AG13" s="34">
        <v>60</v>
      </c>
      <c r="AI13" s="34">
        <f t="shared" si="3"/>
        <v>0</v>
      </c>
      <c r="AJ13" s="34"/>
      <c r="AL13" s="3" t="s">
        <v>17</v>
      </c>
      <c r="AM13" s="34">
        <v>60</v>
      </c>
      <c r="AO13" s="14">
        <f t="shared" si="4"/>
        <v>0</v>
      </c>
      <c r="AP13" s="14"/>
    </row>
    <row r="14" spans="1:43" outlineLevel="1" x14ac:dyDescent="0.3">
      <c r="E14" s="14"/>
      <c r="F14" s="16"/>
      <c r="G14" s="36"/>
      <c r="H14" s="14"/>
      <c r="I14" s="36"/>
      <c r="J14" s="36"/>
      <c r="K14" s="14">
        <f t="shared" si="0"/>
        <v>0</v>
      </c>
      <c r="M14" s="15"/>
      <c r="N14" s="2" t="s">
        <v>18</v>
      </c>
      <c r="O14" s="14">
        <v>48</v>
      </c>
      <c r="Q14" s="34">
        <f t="shared" si="5"/>
        <v>0</v>
      </c>
      <c r="R14" s="34"/>
      <c r="T14" s="3" t="s">
        <v>18</v>
      </c>
      <c r="U14" s="34">
        <v>48</v>
      </c>
      <c r="W14" s="34">
        <f t="shared" si="1"/>
        <v>0</v>
      </c>
      <c r="X14" s="34"/>
      <c r="Z14" s="3" t="s">
        <v>18</v>
      </c>
      <c r="AA14" s="34">
        <v>48</v>
      </c>
      <c r="AC14" s="34">
        <f t="shared" si="2"/>
        <v>0</v>
      </c>
      <c r="AD14" s="34"/>
      <c r="AF14" s="3" t="s">
        <v>18</v>
      </c>
      <c r="AG14" s="34">
        <v>48</v>
      </c>
      <c r="AI14" s="34">
        <f t="shared" si="3"/>
        <v>0</v>
      </c>
      <c r="AJ14" s="34"/>
      <c r="AL14" s="3" t="s">
        <v>18</v>
      </c>
      <c r="AM14" s="34">
        <v>48</v>
      </c>
      <c r="AO14" s="14">
        <f t="shared" si="4"/>
        <v>0</v>
      </c>
      <c r="AP14" s="14"/>
    </row>
    <row r="15" spans="1:43" outlineLevel="1" x14ac:dyDescent="0.3">
      <c r="F15" s="16"/>
      <c r="G15" s="36"/>
      <c r="H15" s="14"/>
      <c r="I15" s="36"/>
      <c r="J15" s="36"/>
      <c r="K15" s="14">
        <f t="shared" si="0"/>
        <v>0</v>
      </c>
      <c r="M15" s="15"/>
      <c r="N15" s="2" t="s">
        <v>19</v>
      </c>
      <c r="O15" s="14">
        <v>60</v>
      </c>
      <c r="Q15" s="34">
        <f t="shared" si="5"/>
        <v>0</v>
      </c>
      <c r="R15" s="34"/>
      <c r="T15" s="3" t="s">
        <v>19</v>
      </c>
      <c r="U15" s="34">
        <v>60</v>
      </c>
      <c r="W15" s="34">
        <f t="shared" si="1"/>
        <v>0</v>
      </c>
      <c r="X15" s="34"/>
      <c r="Z15" s="3" t="s">
        <v>19</v>
      </c>
      <c r="AA15" s="34">
        <v>60</v>
      </c>
      <c r="AC15" s="34">
        <f t="shared" si="2"/>
        <v>0</v>
      </c>
      <c r="AD15" s="34"/>
      <c r="AF15" s="3" t="s">
        <v>19</v>
      </c>
      <c r="AG15" s="34">
        <v>60</v>
      </c>
      <c r="AI15" s="34">
        <f t="shared" si="3"/>
        <v>0</v>
      </c>
      <c r="AJ15" s="34"/>
      <c r="AL15" s="3" t="s">
        <v>19</v>
      </c>
      <c r="AM15" s="34">
        <v>60</v>
      </c>
      <c r="AO15" s="14">
        <f t="shared" si="4"/>
        <v>0</v>
      </c>
      <c r="AP15" s="14"/>
    </row>
    <row r="16" spans="1:43" outlineLevel="1" x14ac:dyDescent="0.3">
      <c r="F16" s="16"/>
      <c r="G16" s="36"/>
      <c r="H16" s="14"/>
      <c r="I16" s="36"/>
      <c r="J16" s="36"/>
      <c r="K16" s="14">
        <f t="shared" si="0"/>
        <v>0</v>
      </c>
      <c r="M16" s="15"/>
      <c r="N16" s="2" t="s">
        <v>20</v>
      </c>
      <c r="O16" s="14">
        <v>48</v>
      </c>
      <c r="Q16" s="34">
        <f t="shared" si="5"/>
        <v>0</v>
      </c>
      <c r="R16" s="34"/>
      <c r="T16" s="3" t="s">
        <v>20</v>
      </c>
      <c r="U16" s="34">
        <v>48</v>
      </c>
      <c r="W16" s="34">
        <f t="shared" si="1"/>
        <v>0</v>
      </c>
      <c r="X16" s="34"/>
      <c r="Z16" s="3" t="s">
        <v>20</v>
      </c>
      <c r="AA16" s="34">
        <v>48</v>
      </c>
      <c r="AC16" s="34">
        <f t="shared" si="2"/>
        <v>0</v>
      </c>
      <c r="AD16" s="34"/>
      <c r="AF16" s="3" t="s">
        <v>20</v>
      </c>
      <c r="AG16" s="34">
        <v>48</v>
      </c>
      <c r="AI16" s="34">
        <f t="shared" si="3"/>
        <v>0</v>
      </c>
      <c r="AJ16" s="34"/>
      <c r="AL16" s="3" t="s">
        <v>20</v>
      </c>
      <c r="AM16" s="34">
        <v>48</v>
      </c>
      <c r="AO16" s="14">
        <f t="shared" si="4"/>
        <v>0</v>
      </c>
      <c r="AP16" s="14"/>
    </row>
    <row r="17" spans="5:42" outlineLevel="1" x14ac:dyDescent="0.3">
      <c r="G17" s="28"/>
      <c r="H17" s="14"/>
      <c r="I17" s="28"/>
      <c r="J17" s="28"/>
      <c r="K17" s="14">
        <f t="shared" si="0"/>
        <v>0</v>
      </c>
      <c r="M17" s="15"/>
      <c r="N17" s="2" t="s">
        <v>21</v>
      </c>
      <c r="O17" s="14">
        <v>40</v>
      </c>
      <c r="Q17" s="34">
        <f t="shared" si="5"/>
        <v>0</v>
      </c>
      <c r="R17" s="34"/>
      <c r="T17" s="3" t="s">
        <v>21</v>
      </c>
      <c r="U17" s="34">
        <v>40</v>
      </c>
      <c r="W17" s="34">
        <f t="shared" si="1"/>
        <v>0</v>
      </c>
      <c r="X17" s="34"/>
      <c r="Z17" s="3" t="s">
        <v>21</v>
      </c>
      <c r="AA17" s="34">
        <v>40</v>
      </c>
      <c r="AC17" s="34">
        <f t="shared" si="2"/>
        <v>0</v>
      </c>
      <c r="AD17" s="34"/>
      <c r="AF17" s="3" t="s">
        <v>21</v>
      </c>
      <c r="AG17" s="34">
        <v>40</v>
      </c>
      <c r="AI17" s="34">
        <f t="shared" si="3"/>
        <v>0</v>
      </c>
      <c r="AJ17" s="34"/>
      <c r="AL17" s="3" t="s">
        <v>21</v>
      </c>
      <c r="AM17" s="34">
        <v>40</v>
      </c>
      <c r="AO17" s="14">
        <f t="shared" si="4"/>
        <v>0</v>
      </c>
      <c r="AP17" s="14"/>
    </row>
    <row r="18" spans="5:42" outlineLevel="1" x14ac:dyDescent="0.3">
      <c r="G18" s="28"/>
      <c r="H18" s="14"/>
      <c r="I18" s="28"/>
      <c r="J18" s="28"/>
      <c r="K18" s="14">
        <f t="shared" si="0"/>
        <v>0</v>
      </c>
      <c r="M18" s="15"/>
      <c r="N18" s="2" t="s">
        <v>22</v>
      </c>
      <c r="O18" s="14">
        <v>48</v>
      </c>
      <c r="Q18" s="34">
        <f t="shared" si="5"/>
        <v>0</v>
      </c>
      <c r="R18" s="34"/>
      <c r="T18" s="3" t="s">
        <v>22</v>
      </c>
      <c r="U18" s="34">
        <v>48</v>
      </c>
      <c r="W18" s="34">
        <f t="shared" si="1"/>
        <v>0</v>
      </c>
      <c r="X18" s="34"/>
      <c r="Z18" s="3" t="s">
        <v>22</v>
      </c>
      <c r="AA18" s="34">
        <v>48</v>
      </c>
      <c r="AC18" s="34">
        <f t="shared" si="2"/>
        <v>0</v>
      </c>
      <c r="AD18" s="34"/>
      <c r="AF18" s="3" t="s">
        <v>22</v>
      </c>
      <c r="AG18" s="34">
        <v>48</v>
      </c>
      <c r="AI18" s="34">
        <f t="shared" si="3"/>
        <v>0</v>
      </c>
      <c r="AJ18" s="34"/>
      <c r="AL18" s="3" t="s">
        <v>22</v>
      </c>
      <c r="AM18" s="34">
        <v>48</v>
      </c>
      <c r="AO18" s="14">
        <f t="shared" si="4"/>
        <v>0</v>
      </c>
      <c r="AP18" s="14"/>
    </row>
    <row r="19" spans="5:42" outlineLevel="1" x14ac:dyDescent="0.3">
      <c r="G19" s="28"/>
      <c r="H19" s="14"/>
      <c r="I19" s="28"/>
      <c r="J19" s="28"/>
      <c r="K19" s="14">
        <f t="shared" si="0"/>
        <v>0</v>
      </c>
      <c r="M19" s="15"/>
      <c r="N19" s="2" t="s">
        <v>23</v>
      </c>
      <c r="O19" s="14">
        <v>68</v>
      </c>
      <c r="Q19" s="34">
        <f t="shared" si="5"/>
        <v>0</v>
      </c>
      <c r="R19" s="34"/>
      <c r="T19" s="3" t="s">
        <v>23</v>
      </c>
      <c r="U19" s="34">
        <v>68</v>
      </c>
      <c r="W19" s="34">
        <f t="shared" si="1"/>
        <v>0</v>
      </c>
      <c r="X19" s="34"/>
      <c r="Z19" s="3" t="s">
        <v>23</v>
      </c>
      <c r="AA19" s="34">
        <v>68</v>
      </c>
      <c r="AC19" s="34">
        <f t="shared" si="2"/>
        <v>0</v>
      </c>
      <c r="AD19" s="34"/>
      <c r="AF19" s="3" t="s">
        <v>23</v>
      </c>
      <c r="AG19" s="34">
        <v>68</v>
      </c>
      <c r="AI19" s="34">
        <f t="shared" si="3"/>
        <v>0</v>
      </c>
      <c r="AJ19" s="34"/>
      <c r="AL19" s="3" t="s">
        <v>23</v>
      </c>
      <c r="AM19" s="34">
        <v>68</v>
      </c>
      <c r="AO19" s="14">
        <f t="shared" si="4"/>
        <v>0</v>
      </c>
      <c r="AP19" s="14"/>
    </row>
    <row r="20" spans="5:42" outlineLevel="1" x14ac:dyDescent="0.3">
      <c r="G20" s="28"/>
      <c r="H20" s="14"/>
      <c r="I20" s="28"/>
      <c r="J20" s="28"/>
      <c r="K20" s="14">
        <f t="shared" si="0"/>
        <v>0</v>
      </c>
      <c r="M20" s="15"/>
      <c r="N20" s="2" t="s">
        <v>24</v>
      </c>
      <c r="O20" s="14">
        <v>95</v>
      </c>
      <c r="Q20" s="34">
        <f t="shared" si="5"/>
        <v>0</v>
      </c>
      <c r="R20" s="34"/>
      <c r="T20" s="3" t="s">
        <v>24</v>
      </c>
      <c r="U20" s="34">
        <v>95</v>
      </c>
      <c r="W20" s="34">
        <f t="shared" si="1"/>
        <v>0</v>
      </c>
      <c r="X20" s="34"/>
      <c r="Z20" s="3" t="s">
        <v>24</v>
      </c>
      <c r="AA20" s="34">
        <v>95</v>
      </c>
      <c r="AC20" s="34">
        <f t="shared" si="2"/>
        <v>0</v>
      </c>
      <c r="AD20" s="34"/>
      <c r="AF20" s="3" t="s">
        <v>24</v>
      </c>
      <c r="AG20" s="34">
        <v>95</v>
      </c>
      <c r="AI20" s="34">
        <f t="shared" si="3"/>
        <v>0</v>
      </c>
      <c r="AJ20" s="34"/>
      <c r="AL20" s="3" t="s">
        <v>24</v>
      </c>
      <c r="AM20" s="34">
        <v>95</v>
      </c>
      <c r="AO20" s="14">
        <f t="shared" si="4"/>
        <v>0</v>
      </c>
      <c r="AP20" s="14"/>
    </row>
    <row r="21" spans="5:42" outlineLevel="1" x14ac:dyDescent="0.3">
      <c r="G21" s="28"/>
      <c r="H21" s="14"/>
      <c r="I21" s="28"/>
      <c r="J21" s="28"/>
      <c r="K21" s="14">
        <f t="shared" si="0"/>
        <v>0</v>
      </c>
      <c r="M21" s="15"/>
      <c r="N21" s="2" t="s">
        <v>25</v>
      </c>
      <c r="O21" s="14">
        <v>40</v>
      </c>
      <c r="Q21" s="34">
        <f t="shared" si="5"/>
        <v>0</v>
      </c>
      <c r="R21" s="34"/>
      <c r="T21" s="3" t="s">
        <v>25</v>
      </c>
      <c r="U21" s="34">
        <v>40</v>
      </c>
      <c r="W21" s="34">
        <f t="shared" si="1"/>
        <v>0</v>
      </c>
      <c r="X21" s="34"/>
      <c r="Z21" s="3" t="s">
        <v>25</v>
      </c>
      <c r="AA21" s="34">
        <v>40</v>
      </c>
      <c r="AC21" s="34">
        <f t="shared" si="2"/>
        <v>0</v>
      </c>
      <c r="AD21" s="34"/>
      <c r="AF21" s="3" t="s">
        <v>25</v>
      </c>
      <c r="AG21" s="34">
        <v>40</v>
      </c>
      <c r="AI21" s="34">
        <f t="shared" si="3"/>
        <v>0</v>
      </c>
      <c r="AJ21" s="34"/>
      <c r="AL21" s="3" t="s">
        <v>25</v>
      </c>
      <c r="AM21" s="34">
        <v>40</v>
      </c>
      <c r="AO21" s="14">
        <f t="shared" si="4"/>
        <v>0</v>
      </c>
      <c r="AP21" s="14"/>
    </row>
    <row r="22" spans="5:42" outlineLevel="1" x14ac:dyDescent="0.3">
      <c r="G22" s="28"/>
      <c r="H22" s="28"/>
      <c r="I22" s="28"/>
      <c r="J22" s="28"/>
      <c r="K22" s="14">
        <f t="shared" si="0"/>
        <v>0</v>
      </c>
      <c r="M22" s="15"/>
      <c r="N22" s="2" t="s">
        <v>26</v>
      </c>
      <c r="O22" s="14">
        <v>40</v>
      </c>
      <c r="Q22" s="34">
        <f t="shared" si="5"/>
        <v>0</v>
      </c>
      <c r="R22" s="34"/>
      <c r="T22" s="3" t="s">
        <v>26</v>
      </c>
      <c r="U22" s="34">
        <v>40</v>
      </c>
      <c r="W22" s="34">
        <f t="shared" si="1"/>
        <v>0</v>
      </c>
      <c r="X22" s="34"/>
      <c r="Z22" s="3" t="s">
        <v>26</v>
      </c>
      <c r="AA22" s="34">
        <v>40</v>
      </c>
      <c r="AC22" s="34">
        <f t="shared" si="2"/>
        <v>0</v>
      </c>
      <c r="AD22" s="34"/>
      <c r="AF22" s="3" t="s">
        <v>26</v>
      </c>
      <c r="AG22" s="34">
        <v>40</v>
      </c>
      <c r="AI22" s="34">
        <f t="shared" si="3"/>
        <v>0</v>
      </c>
      <c r="AJ22" s="34"/>
      <c r="AL22" s="3" t="s">
        <v>26</v>
      </c>
      <c r="AM22" s="34">
        <v>40</v>
      </c>
      <c r="AO22" s="14">
        <f t="shared" si="4"/>
        <v>0</v>
      </c>
      <c r="AP22" s="14"/>
    </row>
    <row r="23" spans="5:42" outlineLevel="1" x14ac:dyDescent="0.3">
      <c r="G23" s="28"/>
      <c r="H23" s="28"/>
      <c r="I23" s="28"/>
      <c r="J23" s="28"/>
      <c r="K23" s="14">
        <f>SUM(G23:J23)</f>
        <v>0</v>
      </c>
      <c r="M23" s="15"/>
      <c r="N23" s="2" t="s">
        <v>27</v>
      </c>
      <c r="O23" s="14">
        <v>40</v>
      </c>
      <c r="Q23" s="34">
        <f>O23*P23</f>
        <v>0</v>
      </c>
      <c r="R23" s="34"/>
      <c r="T23" s="3" t="s">
        <v>27</v>
      </c>
      <c r="U23" s="34">
        <v>40</v>
      </c>
      <c r="W23" s="34">
        <f>U23*V23</f>
        <v>0</v>
      </c>
      <c r="X23" s="34"/>
      <c r="Z23" s="3" t="s">
        <v>27</v>
      </c>
      <c r="AA23" s="34">
        <v>40</v>
      </c>
      <c r="AC23" s="34">
        <f>AA23*AB23</f>
        <v>0</v>
      </c>
      <c r="AD23" s="34"/>
      <c r="AF23" s="3" t="s">
        <v>27</v>
      </c>
      <c r="AG23" s="34">
        <v>40</v>
      </c>
      <c r="AI23" s="34">
        <f>AG23*AH23</f>
        <v>0</v>
      </c>
      <c r="AJ23" s="34"/>
      <c r="AL23" s="3" t="s">
        <v>27</v>
      </c>
      <c r="AM23" s="34">
        <v>40</v>
      </c>
      <c r="AO23" s="14">
        <f>AM23*AN23</f>
        <v>0</v>
      </c>
      <c r="AP23" s="14"/>
    </row>
    <row r="24" spans="5:42" outlineLevel="1" x14ac:dyDescent="0.3">
      <c r="G24" s="28"/>
      <c r="H24" s="28"/>
      <c r="I24" s="28"/>
      <c r="J24" s="28"/>
      <c r="K24" s="14">
        <f t="shared" ref="K24:K32" si="6">SUM(G24:J24)</f>
        <v>0</v>
      </c>
      <c r="M24" s="15"/>
      <c r="N24" s="2" t="s">
        <v>58</v>
      </c>
      <c r="O24" s="14">
        <f>110/$O$1</f>
        <v>100.91743119266054</v>
      </c>
      <c r="Q24" s="34">
        <f t="shared" ref="Q24:Q29" si="7">O24*P24</f>
        <v>0</v>
      </c>
      <c r="R24" s="34"/>
      <c r="T24" s="3" t="s">
        <v>58</v>
      </c>
      <c r="U24" s="34">
        <f>110/$O$1</f>
        <v>100.91743119266054</v>
      </c>
      <c r="W24" s="34">
        <f t="shared" ref="W24:W29" si="8">U24*V24</f>
        <v>0</v>
      </c>
      <c r="X24" s="34"/>
      <c r="Z24" s="3" t="s">
        <v>58</v>
      </c>
      <c r="AA24" s="34">
        <v>100.91743119266054</v>
      </c>
      <c r="AC24" s="34">
        <f t="shared" ref="AC24:AC29" si="9">AA24*AB24</f>
        <v>0</v>
      </c>
      <c r="AD24" s="34"/>
      <c r="AF24" s="3" t="s">
        <v>58</v>
      </c>
      <c r="AG24" s="34">
        <v>100.91743119266054</v>
      </c>
      <c r="AI24" s="34">
        <f t="shared" ref="AI24:AI29" si="10">AG24*AH24</f>
        <v>0</v>
      </c>
      <c r="AJ24" s="34"/>
      <c r="AL24" s="3" t="s">
        <v>58</v>
      </c>
      <c r="AM24" s="34">
        <v>100.91743119266054</v>
      </c>
      <c r="AO24" s="14">
        <f t="shared" ref="AO24:AO29" si="11">AM24*AN24</f>
        <v>0</v>
      </c>
      <c r="AP24" s="14"/>
    </row>
    <row r="25" spans="5:42" outlineLevel="1" x14ac:dyDescent="0.3">
      <c r="G25" s="28"/>
      <c r="H25" s="28"/>
      <c r="I25" s="28"/>
      <c r="J25" s="28"/>
      <c r="K25" s="14">
        <f t="shared" si="6"/>
        <v>0</v>
      </c>
      <c r="M25" s="15"/>
      <c r="N25" s="2" t="s">
        <v>59</v>
      </c>
      <c r="O25" s="14">
        <v>103.63</v>
      </c>
      <c r="Q25" s="34">
        <f t="shared" si="7"/>
        <v>0</v>
      </c>
      <c r="R25" s="34"/>
      <c r="T25" s="3" t="s">
        <v>59</v>
      </c>
      <c r="U25" s="34">
        <v>103.63</v>
      </c>
      <c r="W25" s="34">
        <f t="shared" si="8"/>
        <v>0</v>
      </c>
      <c r="X25" s="34"/>
      <c r="Z25" s="3" t="s">
        <v>59</v>
      </c>
      <c r="AA25" s="34">
        <v>103.63</v>
      </c>
      <c r="AC25" s="34">
        <f t="shared" si="9"/>
        <v>0</v>
      </c>
      <c r="AD25" s="34"/>
      <c r="AF25" s="3" t="s">
        <v>59</v>
      </c>
      <c r="AG25" s="34">
        <v>103.63</v>
      </c>
      <c r="AI25" s="34">
        <f t="shared" si="10"/>
        <v>0</v>
      </c>
      <c r="AJ25" s="34"/>
      <c r="AL25" s="3" t="s">
        <v>59</v>
      </c>
      <c r="AM25" s="34">
        <v>103.63</v>
      </c>
      <c r="AO25" s="14">
        <f t="shared" si="11"/>
        <v>0</v>
      </c>
      <c r="AP25" s="14"/>
    </row>
    <row r="26" spans="5:42" outlineLevel="1" x14ac:dyDescent="0.3">
      <c r="G26" s="28"/>
      <c r="H26" s="28"/>
      <c r="I26" s="28"/>
      <c r="J26" s="28"/>
      <c r="K26" s="14">
        <f t="shared" si="6"/>
        <v>0</v>
      </c>
      <c r="M26" s="15"/>
      <c r="N26" s="2" t="s">
        <v>60</v>
      </c>
      <c r="O26" s="14">
        <v>91.93</v>
      </c>
      <c r="P26" s="3">
        <v>16</v>
      </c>
      <c r="Q26" s="34">
        <f t="shared" si="7"/>
        <v>1470.88</v>
      </c>
      <c r="R26" s="34"/>
      <c r="T26" s="3" t="s">
        <v>60</v>
      </c>
      <c r="U26" s="34">
        <v>91.93</v>
      </c>
      <c r="V26" s="3">
        <v>28</v>
      </c>
      <c r="W26" s="34">
        <f t="shared" si="8"/>
        <v>2574.04</v>
      </c>
      <c r="X26" s="34"/>
      <c r="Z26" s="3" t="s">
        <v>60</v>
      </c>
      <c r="AA26" s="34">
        <v>91.93</v>
      </c>
      <c r="AC26" s="34">
        <f t="shared" si="9"/>
        <v>0</v>
      </c>
      <c r="AD26" s="34"/>
      <c r="AF26" s="3" t="s">
        <v>60</v>
      </c>
      <c r="AG26" s="34">
        <v>91.93</v>
      </c>
      <c r="AI26" s="34">
        <f t="shared" si="10"/>
        <v>0</v>
      </c>
      <c r="AJ26" s="34"/>
      <c r="AL26" s="3" t="s">
        <v>60</v>
      </c>
      <c r="AM26" s="34">
        <v>91.93</v>
      </c>
      <c r="AO26" s="14">
        <f t="shared" si="11"/>
        <v>0</v>
      </c>
      <c r="AP26" s="14"/>
    </row>
    <row r="27" spans="5:42" outlineLevel="1" x14ac:dyDescent="0.3">
      <c r="G27" s="28"/>
      <c r="H27" s="28"/>
      <c r="I27" s="28"/>
      <c r="J27" s="28"/>
      <c r="K27" s="14">
        <f t="shared" si="6"/>
        <v>0</v>
      </c>
      <c r="M27" s="15"/>
      <c r="N27" s="2" t="s">
        <v>61</v>
      </c>
      <c r="O27" s="14">
        <v>86.78</v>
      </c>
      <c r="Q27" s="34">
        <f t="shared" si="7"/>
        <v>0</v>
      </c>
      <c r="R27" s="34"/>
      <c r="T27" s="3" t="s">
        <v>61</v>
      </c>
      <c r="U27" s="34">
        <v>86.78</v>
      </c>
      <c r="W27" s="34">
        <f t="shared" si="8"/>
        <v>0</v>
      </c>
      <c r="X27" s="34"/>
      <c r="Z27" s="3" t="s">
        <v>61</v>
      </c>
      <c r="AA27" s="34">
        <v>86.78</v>
      </c>
      <c r="AC27" s="34">
        <f t="shared" si="9"/>
        <v>0</v>
      </c>
      <c r="AD27" s="34"/>
      <c r="AF27" s="3" t="s">
        <v>61</v>
      </c>
      <c r="AG27" s="34">
        <v>86.78</v>
      </c>
      <c r="AI27" s="34">
        <f t="shared" si="10"/>
        <v>0</v>
      </c>
      <c r="AJ27" s="34"/>
      <c r="AL27" s="3" t="s">
        <v>61</v>
      </c>
      <c r="AM27" s="34">
        <v>86.78</v>
      </c>
      <c r="AO27" s="14">
        <f t="shared" si="11"/>
        <v>0</v>
      </c>
      <c r="AP27" s="14"/>
    </row>
    <row r="28" spans="5:42" outlineLevel="1" x14ac:dyDescent="0.3">
      <c r="G28" s="28"/>
      <c r="H28" s="28"/>
      <c r="I28" s="28"/>
      <c r="J28" s="28"/>
      <c r="K28" s="14">
        <f t="shared" si="6"/>
        <v>0</v>
      </c>
      <c r="M28" s="15"/>
      <c r="N28" s="2" t="s">
        <v>62</v>
      </c>
      <c r="O28" s="14">
        <v>76.69</v>
      </c>
      <c r="Q28" s="34">
        <f t="shared" si="7"/>
        <v>0</v>
      </c>
      <c r="R28" s="34"/>
      <c r="T28" s="3" t="s">
        <v>62</v>
      </c>
      <c r="U28" s="34">
        <v>76.69</v>
      </c>
      <c r="W28" s="34">
        <f t="shared" si="8"/>
        <v>0</v>
      </c>
      <c r="X28" s="34"/>
      <c r="Z28" s="3" t="s">
        <v>62</v>
      </c>
      <c r="AA28" s="34">
        <v>76.69</v>
      </c>
      <c r="AC28" s="34">
        <f t="shared" si="9"/>
        <v>0</v>
      </c>
      <c r="AD28" s="34"/>
      <c r="AF28" s="3" t="s">
        <v>62</v>
      </c>
      <c r="AG28" s="34">
        <v>76.69</v>
      </c>
      <c r="AI28" s="34">
        <f t="shared" si="10"/>
        <v>0</v>
      </c>
      <c r="AJ28" s="34"/>
      <c r="AL28" s="3" t="s">
        <v>62</v>
      </c>
      <c r="AM28" s="34">
        <v>76.69</v>
      </c>
      <c r="AO28" s="14">
        <f t="shared" si="11"/>
        <v>0</v>
      </c>
      <c r="AP28" s="14"/>
    </row>
    <row r="29" spans="5:42" outlineLevel="1" x14ac:dyDescent="0.3">
      <c r="G29" s="28"/>
      <c r="H29" s="28"/>
      <c r="I29" s="28"/>
      <c r="J29" s="28"/>
      <c r="K29" s="14">
        <f t="shared" si="6"/>
        <v>0</v>
      </c>
      <c r="M29" s="15"/>
      <c r="N29" s="2" t="s">
        <v>63</v>
      </c>
      <c r="O29" s="14">
        <v>76.69</v>
      </c>
      <c r="Q29" s="34">
        <f t="shared" si="7"/>
        <v>0</v>
      </c>
      <c r="R29" s="34"/>
      <c r="T29" s="3" t="s">
        <v>63</v>
      </c>
      <c r="U29" s="34">
        <v>76.69</v>
      </c>
      <c r="W29" s="34">
        <f t="shared" si="8"/>
        <v>0</v>
      </c>
      <c r="X29" s="34"/>
      <c r="Z29" s="3" t="s">
        <v>63</v>
      </c>
      <c r="AA29" s="34">
        <v>76.69</v>
      </c>
      <c r="AC29" s="34">
        <f t="shared" si="9"/>
        <v>0</v>
      </c>
      <c r="AD29" s="34"/>
      <c r="AF29" s="3" t="s">
        <v>63</v>
      </c>
      <c r="AG29" s="34">
        <v>76.69</v>
      </c>
      <c r="AI29" s="34">
        <f t="shared" si="10"/>
        <v>0</v>
      </c>
      <c r="AJ29" s="34"/>
      <c r="AL29" s="3" t="s">
        <v>63</v>
      </c>
      <c r="AM29" s="34">
        <v>76.69</v>
      </c>
      <c r="AO29" s="14">
        <f t="shared" si="11"/>
        <v>0</v>
      </c>
      <c r="AP29" s="14"/>
    </row>
    <row r="30" spans="5:42" outlineLevel="1" x14ac:dyDescent="0.3">
      <c r="G30" s="28"/>
      <c r="H30" s="28"/>
      <c r="I30" s="28"/>
      <c r="J30" s="28"/>
      <c r="K30" s="14">
        <f t="shared" si="6"/>
        <v>0</v>
      </c>
      <c r="M30" s="15"/>
      <c r="O30" s="14"/>
      <c r="Q30" s="34"/>
      <c r="R30" s="34"/>
      <c r="U30" s="34"/>
      <c r="W30" s="34"/>
      <c r="X30" s="34"/>
      <c r="AA30" s="34"/>
      <c r="AC30" s="34"/>
      <c r="AD30" s="34"/>
      <c r="AG30" s="34"/>
      <c r="AI30" s="34"/>
      <c r="AJ30" s="34"/>
      <c r="AM30" s="34"/>
      <c r="AO30" s="14"/>
      <c r="AP30" s="14"/>
    </row>
    <row r="31" spans="5:42" outlineLevel="1" x14ac:dyDescent="0.3">
      <c r="G31" s="28"/>
      <c r="H31" s="28"/>
      <c r="I31" s="28"/>
      <c r="J31" s="28"/>
      <c r="K31" s="14">
        <f t="shared" si="6"/>
        <v>0</v>
      </c>
      <c r="M31" s="15"/>
      <c r="N31" s="1" t="s">
        <v>37</v>
      </c>
      <c r="O31" s="14"/>
      <c r="Q31" s="34"/>
      <c r="R31" s="34"/>
      <c r="T31" s="25" t="s">
        <v>37</v>
      </c>
      <c r="U31" s="34">
        <f>G34</f>
        <v>0</v>
      </c>
      <c r="W31" s="34"/>
      <c r="X31" s="34"/>
      <c r="Z31" s="25" t="s">
        <v>37</v>
      </c>
      <c r="AA31" s="34">
        <f>H34</f>
        <v>0</v>
      </c>
      <c r="AC31" s="34"/>
      <c r="AD31" s="34"/>
      <c r="AF31" s="25" t="s">
        <v>37</v>
      </c>
      <c r="AG31" s="34">
        <f>I34</f>
        <v>0</v>
      </c>
      <c r="AI31" s="34"/>
      <c r="AJ31" s="34"/>
      <c r="AL31" s="25" t="s">
        <v>37</v>
      </c>
      <c r="AM31" s="34">
        <f>J34</f>
        <v>16000</v>
      </c>
      <c r="AO31" s="14"/>
      <c r="AP31" s="14"/>
    </row>
    <row r="32" spans="5:42" outlineLevel="1" x14ac:dyDescent="0.3">
      <c r="E32" s="14"/>
      <c r="G32" s="28"/>
      <c r="H32" s="28"/>
      <c r="I32" s="28"/>
      <c r="J32" s="28"/>
      <c r="K32" s="14">
        <f t="shared" si="6"/>
        <v>0</v>
      </c>
      <c r="L32" s="14"/>
      <c r="M32" s="17"/>
      <c r="Q32" s="34"/>
      <c r="R32" s="34"/>
      <c r="W32" s="34"/>
      <c r="X32" s="34"/>
      <c r="AC32" s="34"/>
      <c r="AD32" s="34"/>
    </row>
    <row r="33" spans="1:43" outlineLevel="1" x14ac:dyDescent="0.3">
      <c r="C33" s="37"/>
      <c r="D33" s="25" t="s">
        <v>29</v>
      </c>
      <c r="E33" s="25" t="s">
        <v>30</v>
      </c>
      <c r="F33" s="25" t="s">
        <v>31</v>
      </c>
      <c r="G33" s="27" t="s">
        <v>64</v>
      </c>
      <c r="H33" s="27" t="s">
        <v>65</v>
      </c>
      <c r="I33" s="27" t="s">
        <v>66</v>
      </c>
      <c r="J33" s="27" t="s">
        <v>67</v>
      </c>
      <c r="K33" s="25" t="s">
        <v>32</v>
      </c>
      <c r="L33" s="25" t="s">
        <v>12</v>
      </c>
      <c r="M33" s="11"/>
    </row>
    <row r="34" spans="1:43" s="9" customFormat="1" x14ac:dyDescent="0.3">
      <c r="A34" s="21" t="str">
        <f>A5</f>
        <v>13.6.9.8.1.1</v>
      </c>
      <c r="B34" s="21" t="str">
        <f>B5</f>
        <v>Power Distribution</v>
      </c>
      <c r="C34" s="38"/>
      <c r="D34" s="22">
        <f>SUM(P9:P23)+SUM(V9:V23)+SUM(AB9:AB23)+SUM(AH9:AH23)+SUM(AN9:AN23)</f>
        <v>0</v>
      </c>
      <c r="E34" s="23">
        <f>SUM(Q7+W7+AC7+AI7+AO7)</f>
        <v>4044.92</v>
      </c>
      <c r="F34" s="22">
        <f>SUM(S9+Y9+AE9+AK9+AQ9)</f>
        <v>0</v>
      </c>
      <c r="G34" s="29">
        <f>SUM(G9:G32)</f>
        <v>0</v>
      </c>
      <c r="H34" s="29">
        <f>SUM(H9:H32)</f>
        <v>0</v>
      </c>
      <c r="I34" s="29">
        <f>SUM(I9:I32)</f>
        <v>0</v>
      </c>
      <c r="J34" s="29">
        <f>SUM(J9:J32)</f>
        <v>16000</v>
      </c>
      <c r="K34" s="23">
        <f>SUM(K9:K32)</f>
        <v>16000</v>
      </c>
      <c r="L34" s="18"/>
      <c r="M34" s="7"/>
      <c r="P34" s="19"/>
      <c r="Q34" s="39"/>
      <c r="R34" s="39"/>
      <c r="S34" s="19"/>
      <c r="T34" s="19"/>
      <c r="U34" s="19"/>
      <c r="V34" s="19"/>
      <c r="W34" s="39"/>
      <c r="X34" s="39"/>
      <c r="Y34" s="19"/>
      <c r="Z34" s="19"/>
      <c r="AA34" s="19"/>
      <c r="AB34" s="19"/>
      <c r="AC34" s="39"/>
      <c r="AD34" s="39"/>
      <c r="AE34" s="19"/>
      <c r="AF34" s="19"/>
      <c r="AG34" s="19"/>
      <c r="AH34" s="19"/>
      <c r="AI34" s="19"/>
      <c r="AJ34" s="19"/>
      <c r="AK34" s="19"/>
      <c r="AL34" s="19"/>
      <c r="AM34" s="19"/>
      <c r="AN34" s="19"/>
    </row>
    <row r="35" spans="1:43" s="9" customFormat="1" x14ac:dyDescent="0.3">
      <c r="A35" s="5"/>
      <c r="B35" s="5"/>
      <c r="C35" s="5"/>
      <c r="D35" s="6"/>
      <c r="E35" s="7"/>
      <c r="F35" s="6"/>
      <c r="G35" s="30"/>
      <c r="H35" s="30"/>
      <c r="I35" s="30"/>
      <c r="J35" s="30"/>
      <c r="K35" s="7"/>
      <c r="L35" s="7"/>
      <c r="M35" s="7"/>
      <c r="N35" s="6"/>
      <c r="O35" s="6"/>
      <c r="P35" s="8"/>
      <c r="Q35" s="33"/>
      <c r="R35" s="33"/>
      <c r="S35" s="8"/>
      <c r="T35" s="8"/>
      <c r="U35" s="8"/>
      <c r="V35" s="8"/>
      <c r="W35" s="33"/>
      <c r="X35" s="33"/>
      <c r="Y35" s="8"/>
      <c r="Z35" s="8"/>
      <c r="AA35" s="8"/>
      <c r="AB35" s="8"/>
      <c r="AC35" s="33"/>
      <c r="AD35" s="33"/>
      <c r="AE35" s="8"/>
      <c r="AF35" s="8"/>
      <c r="AG35" s="8"/>
      <c r="AH35" s="8"/>
      <c r="AI35" s="8"/>
      <c r="AJ35" s="8"/>
      <c r="AK35" s="8"/>
      <c r="AL35" s="8"/>
      <c r="AM35" s="8"/>
      <c r="AN35" s="8"/>
      <c r="AO35" s="6"/>
      <c r="AP35" s="6"/>
      <c r="AQ35" s="6"/>
    </row>
    <row r="36" spans="1:43" outlineLevel="1" x14ac:dyDescent="0.3">
      <c r="A36" s="20" t="s">
        <v>46</v>
      </c>
      <c r="B36" s="40" t="s">
        <v>48</v>
      </c>
      <c r="C36" s="20"/>
      <c r="D36" s="1"/>
      <c r="E36" s="1"/>
      <c r="F36" s="1"/>
      <c r="G36" s="31"/>
      <c r="H36" s="31"/>
      <c r="I36" s="31"/>
      <c r="J36" s="31"/>
      <c r="K36" s="1"/>
      <c r="L36" s="1"/>
      <c r="M36" s="10"/>
      <c r="N36" s="1"/>
      <c r="O36" s="1"/>
      <c r="P36" s="25"/>
      <c r="Q36" s="25"/>
      <c r="R36" s="25"/>
      <c r="S36" s="25"/>
      <c r="T36" s="25"/>
      <c r="U36" s="25"/>
      <c r="V36" s="25"/>
      <c r="W36" s="25"/>
      <c r="X36" s="25"/>
      <c r="Y36" s="25"/>
      <c r="Z36" s="25"/>
      <c r="AA36" s="25"/>
      <c r="AB36" s="25"/>
      <c r="AC36" s="25"/>
      <c r="AD36" s="25"/>
      <c r="AE36" s="25"/>
      <c r="AF36" s="25"/>
      <c r="AG36" s="25"/>
      <c r="AH36" s="25"/>
      <c r="AI36" s="25"/>
      <c r="AJ36" s="25"/>
      <c r="AK36" s="25"/>
      <c r="AL36" s="25"/>
      <c r="AM36" s="25"/>
      <c r="AN36" s="25"/>
      <c r="AO36" s="1"/>
      <c r="AP36" s="1"/>
      <c r="AQ36" s="1"/>
    </row>
    <row r="37" spans="1:43" s="1" customFormat="1" outlineLevel="1" x14ac:dyDescent="0.3">
      <c r="F37" s="25"/>
      <c r="G37" s="25"/>
      <c r="H37" s="25"/>
      <c r="I37" s="25"/>
      <c r="J37" s="25"/>
      <c r="K37" s="25"/>
      <c r="L37" s="25"/>
      <c r="M37" s="11"/>
      <c r="N37" s="48" t="s">
        <v>68</v>
      </c>
      <c r="O37" s="48"/>
      <c r="P37" s="48"/>
      <c r="Q37" s="48"/>
      <c r="R37" s="48"/>
      <c r="S37" s="48"/>
      <c r="T37" s="47" t="s">
        <v>69</v>
      </c>
      <c r="U37" s="47"/>
      <c r="V37" s="47"/>
      <c r="W37" s="47"/>
      <c r="X37" s="47"/>
      <c r="Y37" s="47"/>
      <c r="Z37" s="47" t="s">
        <v>70</v>
      </c>
      <c r="AA37" s="47"/>
      <c r="AB37" s="47"/>
      <c r="AC37" s="47"/>
      <c r="AD37" s="47"/>
      <c r="AE37" s="47"/>
      <c r="AF37" s="47" t="s">
        <v>71</v>
      </c>
      <c r="AG37" s="47"/>
      <c r="AH37" s="47"/>
      <c r="AI37" s="47"/>
      <c r="AJ37" s="47"/>
      <c r="AK37" s="47"/>
      <c r="AL37" s="47" t="s">
        <v>72</v>
      </c>
      <c r="AM37" s="47"/>
      <c r="AN37" s="47"/>
      <c r="AO37" s="47"/>
      <c r="AP37" s="47"/>
      <c r="AQ37" s="47"/>
    </row>
    <row r="38" spans="1:43" outlineLevel="1" x14ac:dyDescent="0.3">
      <c r="A38" s="47" t="s">
        <v>8</v>
      </c>
      <c r="B38" s="47"/>
      <c r="C38" s="47"/>
      <c r="D38" s="47"/>
      <c r="E38" s="25" t="s">
        <v>10</v>
      </c>
      <c r="F38" s="25" t="s">
        <v>12</v>
      </c>
      <c r="G38" s="4" t="s">
        <v>57</v>
      </c>
      <c r="H38" s="4" t="s">
        <v>6</v>
      </c>
      <c r="I38" s="4" t="s">
        <v>39</v>
      </c>
      <c r="J38" s="4" t="s">
        <v>38</v>
      </c>
      <c r="K38" s="1"/>
      <c r="L38" s="1"/>
      <c r="M38" s="10"/>
      <c r="N38" s="25" t="s">
        <v>2</v>
      </c>
      <c r="O38" s="12" t="s">
        <v>28</v>
      </c>
      <c r="P38" s="13"/>
      <c r="Q38" s="34">
        <f>SUM(Q40:Q60)</f>
        <v>735.44</v>
      </c>
      <c r="R38" s="25" t="s">
        <v>36</v>
      </c>
      <c r="S38" s="25" t="s">
        <v>4</v>
      </c>
      <c r="T38" s="25" t="s">
        <v>2</v>
      </c>
      <c r="U38" s="25" t="s">
        <v>28</v>
      </c>
      <c r="V38" s="13"/>
      <c r="W38" s="34">
        <f>SUM(W40:W60)</f>
        <v>2390.1800000000003</v>
      </c>
      <c r="X38" s="25" t="s">
        <v>36</v>
      </c>
      <c r="Y38" s="25" t="s">
        <v>4</v>
      </c>
      <c r="Z38" s="25" t="s">
        <v>2</v>
      </c>
      <c r="AA38" s="25" t="s">
        <v>28</v>
      </c>
      <c r="AB38" s="13"/>
      <c r="AC38" s="34">
        <f>SUM(AC40:AC60)</f>
        <v>0</v>
      </c>
      <c r="AD38" s="25" t="s">
        <v>36</v>
      </c>
      <c r="AE38" s="25" t="s">
        <v>4</v>
      </c>
      <c r="AF38" s="25" t="s">
        <v>2</v>
      </c>
      <c r="AG38" s="25" t="s">
        <v>28</v>
      </c>
      <c r="AH38" s="13"/>
      <c r="AI38" s="34">
        <f>SUM(AI40:AI60)</f>
        <v>0</v>
      </c>
      <c r="AJ38" s="25" t="s">
        <v>36</v>
      </c>
      <c r="AK38" s="25" t="s">
        <v>4</v>
      </c>
      <c r="AL38" s="25" t="s">
        <v>2</v>
      </c>
      <c r="AM38" s="25" t="s">
        <v>28</v>
      </c>
      <c r="AN38" s="13"/>
      <c r="AO38" s="14">
        <f>SUM(AO40:AO60)</f>
        <v>0</v>
      </c>
      <c r="AP38" s="25" t="s">
        <v>36</v>
      </c>
      <c r="AQ38" s="25" t="s">
        <v>4</v>
      </c>
    </row>
    <row r="39" spans="1:43" outlineLevel="1" x14ac:dyDescent="0.3">
      <c r="A39" s="25" t="s">
        <v>1</v>
      </c>
      <c r="B39" s="25" t="s">
        <v>9</v>
      </c>
      <c r="C39" s="25"/>
      <c r="D39" s="25" t="s">
        <v>34</v>
      </c>
      <c r="E39" s="25" t="s">
        <v>11</v>
      </c>
      <c r="F39" s="25" t="s">
        <v>33</v>
      </c>
      <c r="G39" s="27"/>
      <c r="H39" s="27"/>
      <c r="I39" s="27"/>
      <c r="J39" s="27"/>
      <c r="K39" s="1"/>
      <c r="L39" s="1"/>
      <c r="M39" s="10"/>
      <c r="N39" s="25" t="s">
        <v>3</v>
      </c>
      <c r="O39" s="25" t="s">
        <v>42</v>
      </c>
      <c r="P39" s="25" t="s">
        <v>41</v>
      </c>
      <c r="Q39" s="25" t="s">
        <v>40</v>
      </c>
      <c r="R39" s="25" t="s">
        <v>35</v>
      </c>
      <c r="S39" s="25" t="s">
        <v>5</v>
      </c>
      <c r="T39" s="25" t="s">
        <v>3</v>
      </c>
      <c r="U39" s="25" t="s">
        <v>42</v>
      </c>
      <c r="V39" s="25" t="s">
        <v>41</v>
      </c>
      <c r="W39" s="25" t="s">
        <v>40</v>
      </c>
      <c r="X39" s="25" t="s">
        <v>35</v>
      </c>
      <c r="Y39" s="25" t="s">
        <v>5</v>
      </c>
      <c r="Z39" s="25" t="s">
        <v>3</v>
      </c>
      <c r="AA39" s="25" t="s">
        <v>42</v>
      </c>
      <c r="AB39" s="25" t="s">
        <v>41</v>
      </c>
      <c r="AC39" s="25" t="s">
        <v>40</v>
      </c>
      <c r="AD39" s="25" t="s">
        <v>35</v>
      </c>
      <c r="AE39" s="25" t="s">
        <v>5</v>
      </c>
      <c r="AF39" s="25" t="s">
        <v>3</v>
      </c>
      <c r="AG39" s="25" t="s">
        <v>42</v>
      </c>
      <c r="AH39" s="25" t="s">
        <v>41</v>
      </c>
      <c r="AI39" s="25" t="s">
        <v>40</v>
      </c>
      <c r="AJ39" s="25" t="s">
        <v>35</v>
      </c>
      <c r="AK39" s="25" t="s">
        <v>5</v>
      </c>
      <c r="AL39" s="25" t="s">
        <v>3</v>
      </c>
      <c r="AM39" s="25" t="s">
        <v>42</v>
      </c>
      <c r="AN39" s="25" t="s">
        <v>41</v>
      </c>
      <c r="AO39" s="25" t="s">
        <v>40</v>
      </c>
      <c r="AP39" s="25" t="s">
        <v>35</v>
      </c>
      <c r="AQ39" s="25" t="s">
        <v>5</v>
      </c>
    </row>
    <row r="40" spans="1:43" outlineLevel="1" x14ac:dyDescent="0.3">
      <c r="E40" s="14"/>
      <c r="G40" s="28"/>
      <c r="H40" s="35"/>
      <c r="I40" s="28"/>
      <c r="J40" s="28">
        <v>4000</v>
      </c>
      <c r="K40" s="14">
        <v>8000</v>
      </c>
      <c r="M40" s="15"/>
      <c r="N40" s="2" t="s">
        <v>13</v>
      </c>
      <c r="O40" s="14">
        <v>77</v>
      </c>
      <c r="Q40" s="34">
        <f>O40*P40</f>
        <v>0</v>
      </c>
      <c r="R40" s="34"/>
      <c r="T40" s="3" t="s">
        <v>13</v>
      </c>
      <c r="U40" s="34">
        <v>77</v>
      </c>
      <c r="W40" s="34">
        <f>U40*V40</f>
        <v>0</v>
      </c>
      <c r="X40" s="34"/>
      <c r="Z40" s="3" t="s">
        <v>13</v>
      </c>
      <c r="AA40" s="34">
        <v>77</v>
      </c>
      <c r="AC40" s="34">
        <f>AA40*AB40</f>
        <v>0</v>
      </c>
      <c r="AD40" s="34"/>
      <c r="AF40" s="3" t="s">
        <v>13</v>
      </c>
      <c r="AG40" s="34">
        <v>77</v>
      </c>
      <c r="AI40" s="34">
        <f>AG40*AH40</f>
        <v>0</v>
      </c>
      <c r="AJ40" s="34"/>
      <c r="AL40" s="3" t="s">
        <v>13</v>
      </c>
      <c r="AM40" s="34">
        <v>77</v>
      </c>
      <c r="AO40" s="14">
        <f>AM40*AN40</f>
        <v>0</v>
      </c>
      <c r="AP40" s="14"/>
    </row>
    <row r="41" spans="1:43" outlineLevel="1" x14ac:dyDescent="0.3">
      <c r="E41" s="14"/>
      <c r="G41" s="28"/>
      <c r="H41" s="28"/>
      <c r="I41" s="28"/>
      <c r="J41" s="28"/>
      <c r="K41" s="14">
        <f t="shared" ref="K41:K63" si="12">SUM(G41:J41)</f>
        <v>0</v>
      </c>
      <c r="M41" s="15"/>
      <c r="N41" s="2" t="s">
        <v>14</v>
      </c>
      <c r="O41" s="14">
        <v>60</v>
      </c>
      <c r="Q41" s="34">
        <f>O41*P41</f>
        <v>0</v>
      </c>
      <c r="R41" s="34"/>
      <c r="T41" s="3" t="s">
        <v>14</v>
      </c>
      <c r="U41" s="34">
        <v>60</v>
      </c>
      <c r="W41" s="34">
        <f t="shared" ref="W41:W53" si="13">U41*V41</f>
        <v>0</v>
      </c>
      <c r="X41" s="34"/>
      <c r="Z41" s="3" t="s">
        <v>14</v>
      </c>
      <c r="AA41" s="34">
        <v>60</v>
      </c>
      <c r="AC41" s="34">
        <f t="shared" ref="AC41:AC53" si="14">AA41*AB41</f>
        <v>0</v>
      </c>
      <c r="AD41" s="34"/>
      <c r="AF41" s="3" t="s">
        <v>14</v>
      </c>
      <c r="AG41" s="34">
        <v>60</v>
      </c>
      <c r="AI41" s="34">
        <f t="shared" ref="AI41:AI53" si="15">AG41*AH41</f>
        <v>0</v>
      </c>
      <c r="AJ41" s="34"/>
      <c r="AL41" s="3" t="s">
        <v>14</v>
      </c>
      <c r="AM41" s="34">
        <v>60</v>
      </c>
      <c r="AO41" s="14">
        <f t="shared" ref="AO41:AO53" si="16">AM41*AN41</f>
        <v>0</v>
      </c>
      <c r="AP41" s="14"/>
    </row>
    <row r="42" spans="1:43" outlineLevel="1" x14ac:dyDescent="0.3">
      <c r="E42" s="14"/>
      <c r="G42" s="28"/>
      <c r="H42" s="28"/>
      <c r="I42" s="28"/>
      <c r="J42" s="28"/>
      <c r="K42" s="14">
        <f t="shared" si="12"/>
        <v>0</v>
      </c>
      <c r="M42" s="15"/>
      <c r="N42" s="2" t="s">
        <v>15</v>
      </c>
      <c r="O42" s="14">
        <v>48</v>
      </c>
      <c r="Q42" s="34">
        <f t="shared" ref="Q42:Q53" si="17">O42*P42</f>
        <v>0</v>
      </c>
      <c r="R42" s="34"/>
      <c r="T42" s="3" t="s">
        <v>15</v>
      </c>
      <c r="U42" s="34">
        <v>48</v>
      </c>
      <c r="W42" s="34">
        <f t="shared" si="13"/>
        <v>0</v>
      </c>
      <c r="X42" s="34"/>
      <c r="Z42" s="3" t="s">
        <v>15</v>
      </c>
      <c r="AA42" s="34">
        <v>48</v>
      </c>
      <c r="AC42" s="34">
        <f t="shared" si="14"/>
        <v>0</v>
      </c>
      <c r="AD42" s="34"/>
      <c r="AF42" s="3" t="s">
        <v>15</v>
      </c>
      <c r="AG42" s="34">
        <v>48</v>
      </c>
      <c r="AI42" s="34">
        <f t="shared" si="15"/>
        <v>0</v>
      </c>
      <c r="AJ42" s="34"/>
      <c r="AL42" s="3" t="s">
        <v>15</v>
      </c>
      <c r="AM42" s="34">
        <v>48</v>
      </c>
      <c r="AO42" s="14">
        <f t="shared" si="16"/>
        <v>0</v>
      </c>
      <c r="AP42" s="14"/>
    </row>
    <row r="43" spans="1:43" outlineLevel="1" x14ac:dyDescent="0.3">
      <c r="E43" s="14"/>
      <c r="F43" s="16"/>
      <c r="G43" s="28"/>
      <c r="H43" s="28"/>
      <c r="I43" s="28"/>
      <c r="J43" s="28"/>
      <c r="K43" s="14">
        <f>SUM(G43:J43)</f>
        <v>0</v>
      </c>
      <c r="M43" s="15"/>
      <c r="N43" s="2" t="s">
        <v>16</v>
      </c>
      <c r="O43" s="14">
        <v>77</v>
      </c>
      <c r="Q43" s="34">
        <f t="shared" si="17"/>
        <v>0</v>
      </c>
      <c r="R43" s="34"/>
      <c r="T43" s="3" t="s">
        <v>16</v>
      </c>
      <c r="U43" s="34">
        <v>77</v>
      </c>
      <c r="W43" s="34">
        <f t="shared" si="13"/>
        <v>0</v>
      </c>
      <c r="X43" s="34"/>
      <c r="Z43" s="3" t="s">
        <v>16</v>
      </c>
      <c r="AA43" s="34">
        <v>77</v>
      </c>
      <c r="AC43" s="34">
        <f t="shared" si="14"/>
        <v>0</v>
      </c>
      <c r="AD43" s="34"/>
      <c r="AF43" s="3" t="s">
        <v>16</v>
      </c>
      <c r="AG43" s="34">
        <v>77</v>
      </c>
      <c r="AI43" s="34">
        <f t="shared" si="15"/>
        <v>0</v>
      </c>
      <c r="AJ43" s="34"/>
      <c r="AL43" s="3" t="s">
        <v>16</v>
      </c>
      <c r="AM43" s="34">
        <v>77</v>
      </c>
      <c r="AO43" s="14">
        <f t="shared" si="16"/>
        <v>0</v>
      </c>
      <c r="AP43" s="14"/>
    </row>
    <row r="44" spans="1:43" outlineLevel="1" x14ac:dyDescent="0.3">
      <c r="E44" s="14"/>
      <c r="F44" s="16"/>
      <c r="G44" s="28"/>
      <c r="H44" s="28"/>
      <c r="I44" s="28"/>
      <c r="J44" s="28"/>
      <c r="K44" s="14">
        <f t="shared" si="12"/>
        <v>0</v>
      </c>
      <c r="L44" s="14"/>
      <c r="M44" s="17"/>
      <c r="N44" s="2" t="s">
        <v>17</v>
      </c>
      <c r="O44" s="14">
        <v>60</v>
      </c>
      <c r="Q44" s="34">
        <f t="shared" si="17"/>
        <v>0</v>
      </c>
      <c r="R44" s="34"/>
      <c r="T44" s="3" t="s">
        <v>17</v>
      </c>
      <c r="U44" s="34">
        <v>60</v>
      </c>
      <c r="W44" s="34">
        <f t="shared" si="13"/>
        <v>0</v>
      </c>
      <c r="X44" s="34"/>
      <c r="Z44" s="3" t="s">
        <v>17</v>
      </c>
      <c r="AA44" s="34">
        <v>60</v>
      </c>
      <c r="AC44" s="34">
        <f t="shared" si="14"/>
        <v>0</v>
      </c>
      <c r="AD44" s="34"/>
      <c r="AF44" s="3" t="s">
        <v>17</v>
      </c>
      <c r="AG44" s="34">
        <v>60</v>
      </c>
      <c r="AI44" s="34">
        <f t="shared" si="15"/>
        <v>0</v>
      </c>
      <c r="AJ44" s="34"/>
      <c r="AL44" s="3" t="s">
        <v>17</v>
      </c>
      <c r="AM44" s="34">
        <v>60</v>
      </c>
      <c r="AO44" s="14">
        <f t="shared" si="16"/>
        <v>0</v>
      </c>
      <c r="AP44" s="14"/>
    </row>
    <row r="45" spans="1:43" outlineLevel="1" x14ac:dyDescent="0.3">
      <c r="E45" s="14"/>
      <c r="F45" s="16"/>
      <c r="G45" s="28"/>
      <c r="H45" s="28"/>
      <c r="I45" s="28"/>
      <c r="J45" s="28"/>
      <c r="K45" s="14">
        <f t="shared" si="12"/>
        <v>0</v>
      </c>
      <c r="M45" s="15"/>
      <c r="N45" s="2" t="s">
        <v>18</v>
      </c>
      <c r="O45" s="14">
        <v>48</v>
      </c>
      <c r="Q45" s="34">
        <f t="shared" si="17"/>
        <v>0</v>
      </c>
      <c r="R45" s="34"/>
      <c r="T45" s="3" t="s">
        <v>18</v>
      </c>
      <c r="U45" s="34">
        <v>48</v>
      </c>
      <c r="W45" s="34">
        <f t="shared" si="13"/>
        <v>0</v>
      </c>
      <c r="X45" s="34"/>
      <c r="Z45" s="3" t="s">
        <v>18</v>
      </c>
      <c r="AA45" s="34">
        <v>48</v>
      </c>
      <c r="AC45" s="34">
        <f t="shared" si="14"/>
        <v>0</v>
      </c>
      <c r="AD45" s="34"/>
      <c r="AF45" s="3" t="s">
        <v>18</v>
      </c>
      <c r="AG45" s="34">
        <v>48</v>
      </c>
      <c r="AI45" s="34">
        <f t="shared" si="15"/>
        <v>0</v>
      </c>
      <c r="AJ45" s="34"/>
      <c r="AL45" s="3" t="s">
        <v>18</v>
      </c>
      <c r="AM45" s="34">
        <v>48</v>
      </c>
      <c r="AO45" s="14">
        <f t="shared" si="16"/>
        <v>0</v>
      </c>
      <c r="AP45" s="14"/>
    </row>
    <row r="46" spans="1:43" outlineLevel="1" x14ac:dyDescent="0.3">
      <c r="F46" s="16"/>
      <c r="G46" s="28"/>
      <c r="H46" s="28"/>
      <c r="I46" s="28"/>
      <c r="J46" s="28"/>
      <c r="K46" s="14">
        <f t="shared" si="12"/>
        <v>0</v>
      </c>
      <c r="M46" s="15"/>
      <c r="N46" s="2" t="s">
        <v>19</v>
      </c>
      <c r="O46" s="14">
        <v>60</v>
      </c>
      <c r="Q46" s="34">
        <f t="shared" si="17"/>
        <v>0</v>
      </c>
      <c r="R46" s="34"/>
      <c r="T46" s="3" t="s">
        <v>19</v>
      </c>
      <c r="U46" s="34">
        <v>60</v>
      </c>
      <c r="W46" s="34">
        <f t="shared" si="13"/>
        <v>0</v>
      </c>
      <c r="X46" s="34"/>
      <c r="Z46" s="3" t="s">
        <v>19</v>
      </c>
      <c r="AA46" s="34">
        <v>60</v>
      </c>
      <c r="AC46" s="34">
        <f t="shared" si="14"/>
        <v>0</v>
      </c>
      <c r="AD46" s="34"/>
      <c r="AF46" s="3" t="s">
        <v>19</v>
      </c>
      <c r="AG46" s="34">
        <v>60</v>
      </c>
      <c r="AI46" s="34">
        <f t="shared" si="15"/>
        <v>0</v>
      </c>
      <c r="AJ46" s="34"/>
      <c r="AL46" s="3" t="s">
        <v>19</v>
      </c>
      <c r="AM46" s="34">
        <v>60</v>
      </c>
      <c r="AO46" s="14">
        <f t="shared" si="16"/>
        <v>0</v>
      </c>
      <c r="AP46" s="14"/>
    </row>
    <row r="47" spans="1:43" outlineLevel="1" x14ac:dyDescent="0.3">
      <c r="F47" s="16"/>
      <c r="G47" s="28"/>
      <c r="H47" s="28"/>
      <c r="I47" s="28"/>
      <c r="J47" s="28"/>
      <c r="K47" s="14">
        <f t="shared" si="12"/>
        <v>0</v>
      </c>
      <c r="M47" s="15"/>
      <c r="N47" s="2" t="s">
        <v>20</v>
      </c>
      <c r="O47" s="14">
        <v>48</v>
      </c>
      <c r="Q47" s="34">
        <f t="shared" si="17"/>
        <v>0</v>
      </c>
      <c r="R47" s="34"/>
      <c r="T47" s="3" t="s">
        <v>20</v>
      </c>
      <c r="U47" s="34">
        <v>48</v>
      </c>
      <c r="W47" s="34">
        <f t="shared" si="13"/>
        <v>0</v>
      </c>
      <c r="X47" s="34"/>
      <c r="Z47" s="3" t="s">
        <v>20</v>
      </c>
      <c r="AA47" s="34">
        <v>48</v>
      </c>
      <c r="AC47" s="34">
        <f t="shared" si="14"/>
        <v>0</v>
      </c>
      <c r="AD47" s="34"/>
      <c r="AF47" s="3" t="s">
        <v>20</v>
      </c>
      <c r="AG47" s="34">
        <v>48</v>
      </c>
      <c r="AI47" s="34">
        <f t="shared" si="15"/>
        <v>0</v>
      </c>
      <c r="AJ47" s="34"/>
      <c r="AL47" s="3" t="s">
        <v>20</v>
      </c>
      <c r="AM47" s="34">
        <v>48</v>
      </c>
      <c r="AO47" s="14">
        <f t="shared" si="16"/>
        <v>0</v>
      </c>
      <c r="AP47" s="14"/>
    </row>
    <row r="48" spans="1:43" outlineLevel="1" x14ac:dyDescent="0.3">
      <c r="G48" s="28"/>
      <c r="H48" s="28"/>
      <c r="I48" s="28"/>
      <c r="J48" s="28"/>
      <c r="K48" s="14">
        <f t="shared" si="12"/>
        <v>0</v>
      </c>
      <c r="M48" s="15"/>
      <c r="N48" s="2" t="s">
        <v>21</v>
      </c>
      <c r="O48" s="14">
        <v>40</v>
      </c>
      <c r="Q48" s="34">
        <f t="shared" si="17"/>
        <v>0</v>
      </c>
      <c r="R48" s="34"/>
      <c r="T48" s="3" t="s">
        <v>21</v>
      </c>
      <c r="U48" s="34">
        <v>40</v>
      </c>
      <c r="W48" s="34">
        <f t="shared" si="13"/>
        <v>0</v>
      </c>
      <c r="X48" s="34"/>
      <c r="Z48" s="3" t="s">
        <v>21</v>
      </c>
      <c r="AA48" s="34">
        <v>40</v>
      </c>
      <c r="AC48" s="34">
        <f t="shared" si="14"/>
        <v>0</v>
      </c>
      <c r="AD48" s="34"/>
      <c r="AF48" s="3" t="s">
        <v>21</v>
      </c>
      <c r="AG48" s="34">
        <v>40</v>
      </c>
      <c r="AI48" s="34">
        <f t="shared" si="15"/>
        <v>0</v>
      </c>
      <c r="AJ48" s="34"/>
      <c r="AL48" s="3" t="s">
        <v>21</v>
      </c>
      <c r="AM48" s="34">
        <v>40</v>
      </c>
      <c r="AO48" s="14">
        <f t="shared" si="16"/>
        <v>0</v>
      </c>
      <c r="AP48" s="14"/>
    </row>
    <row r="49" spans="4:42" outlineLevel="1" x14ac:dyDescent="0.3">
      <c r="G49" s="28"/>
      <c r="H49" s="28"/>
      <c r="I49" s="28"/>
      <c r="J49" s="28"/>
      <c r="K49" s="14">
        <f t="shared" si="12"/>
        <v>0</v>
      </c>
      <c r="M49" s="15"/>
      <c r="N49" s="2" t="s">
        <v>22</v>
      </c>
      <c r="O49" s="14">
        <v>48</v>
      </c>
      <c r="Q49" s="34">
        <f t="shared" si="17"/>
        <v>0</v>
      </c>
      <c r="R49" s="34"/>
      <c r="T49" s="3" t="s">
        <v>22</v>
      </c>
      <c r="U49" s="34">
        <v>48</v>
      </c>
      <c r="W49" s="34">
        <f t="shared" si="13"/>
        <v>0</v>
      </c>
      <c r="X49" s="34"/>
      <c r="Z49" s="3" t="s">
        <v>22</v>
      </c>
      <c r="AA49" s="34">
        <v>48</v>
      </c>
      <c r="AC49" s="34">
        <f t="shared" si="14"/>
        <v>0</v>
      </c>
      <c r="AD49" s="34"/>
      <c r="AF49" s="3" t="s">
        <v>22</v>
      </c>
      <c r="AG49" s="34">
        <v>48</v>
      </c>
      <c r="AI49" s="34">
        <f t="shared" si="15"/>
        <v>0</v>
      </c>
      <c r="AJ49" s="34"/>
      <c r="AL49" s="3" t="s">
        <v>22</v>
      </c>
      <c r="AM49" s="34">
        <v>48</v>
      </c>
      <c r="AO49" s="14">
        <f t="shared" si="16"/>
        <v>0</v>
      </c>
      <c r="AP49" s="14"/>
    </row>
    <row r="50" spans="4:42" outlineLevel="1" x14ac:dyDescent="0.3">
      <c r="G50" s="28"/>
      <c r="H50" s="28"/>
      <c r="I50" s="28"/>
      <c r="J50" s="28"/>
      <c r="K50" s="14">
        <f t="shared" si="12"/>
        <v>0</v>
      </c>
      <c r="M50" s="15"/>
      <c r="N50" s="2" t="s">
        <v>23</v>
      </c>
      <c r="O50" s="14">
        <v>68</v>
      </c>
      <c r="Q50" s="34">
        <f t="shared" si="17"/>
        <v>0</v>
      </c>
      <c r="R50" s="34"/>
      <c r="T50" s="3" t="s">
        <v>23</v>
      </c>
      <c r="U50" s="34">
        <v>68</v>
      </c>
      <c r="W50" s="34">
        <f t="shared" si="13"/>
        <v>0</v>
      </c>
      <c r="X50" s="34"/>
      <c r="Z50" s="3" t="s">
        <v>23</v>
      </c>
      <c r="AA50" s="34">
        <v>68</v>
      </c>
      <c r="AC50" s="34">
        <f t="shared" si="14"/>
        <v>0</v>
      </c>
      <c r="AD50" s="34"/>
      <c r="AF50" s="3" t="s">
        <v>23</v>
      </c>
      <c r="AG50" s="34">
        <v>68</v>
      </c>
      <c r="AI50" s="34">
        <f t="shared" si="15"/>
        <v>0</v>
      </c>
      <c r="AJ50" s="34"/>
      <c r="AL50" s="3" t="s">
        <v>23</v>
      </c>
      <c r="AM50" s="34">
        <v>68</v>
      </c>
      <c r="AO50" s="14">
        <f t="shared" si="16"/>
        <v>0</v>
      </c>
      <c r="AP50" s="14"/>
    </row>
    <row r="51" spans="4:42" outlineLevel="1" x14ac:dyDescent="0.3">
      <c r="G51" s="28"/>
      <c r="H51" s="28"/>
      <c r="I51" s="28"/>
      <c r="J51" s="28"/>
      <c r="K51" s="14">
        <f t="shared" si="12"/>
        <v>0</v>
      </c>
      <c r="M51" s="15"/>
      <c r="N51" s="2" t="s">
        <v>24</v>
      </c>
      <c r="O51" s="14">
        <v>95</v>
      </c>
      <c r="Q51" s="34">
        <f t="shared" si="17"/>
        <v>0</v>
      </c>
      <c r="R51" s="34"/>
      <c r="T51" s="3" t="s">
        <v>24</v>
      </c>
      <c r="U51" s="34">
        <v>95</v>
      </c>
      <c r="W51" s="34">
        <f t="shared" si="13"/>
        <v>0</v>
      </c>
      <c r="X51" s="34"/>
      <c r="Z51" s="3" t="s">
        <v>24</v>
      </c>
      <c r="AA51" s="34">
        <v>95</v>
      </c>
      <c r="AC51" s="34">
        <f t="shared" si="14"/>
        <v>0</v>
      </c>
      <c r="AD51" s="34"/>
      <c r="AF51" s="3" t="s">
        <v>24</v>
      </c>
      <c r="AG51" s="34">
        <v>95</v>
      </c>
      <c r="AI51" s="34">
        <f t="shared" si="15"/>
        <v>0</v>
      </c>
      <c r="AJ51" s="34"/>
      <c r="AL51" s="3" t="s">
        <v>24</v>
      </c>
      <c r="AM51" s="34">
        <v>95</v>
      </c>
      <c r="AO51" s="14">
        <f t="shared" si="16"/>
        <v>0</v>
      </c>
      <c r="AP51" s="14"/>
    </row>
    <row r="52" spans="4:42" outlineLevel="1" x14ac:dyDescent="0.3">
      <c r="G52" s="28"/>
      <c r="H52" s="28"/>
      <c r="I52" s="28"/>
      <c r="J52" s="28"/>
      <c r="K52" s="14">
        <f t="shared" si="12"/>
        <v>0</v>
      </c>
      <c r="M52" s="15"/>
      <c r="N52" s="2" t="s">
        <v>25</v>
      </c>
      <c r="O52" s="14">
        <v>40</v>
      </c>
      <c r="Q52" s="34">
        <f t="shared" si="17"/>
        <v>0</v>
      </c>
      <c r="R52" s="34"/>
      <c r="T52" s="3" t="s">
        <v>25</v>
      </c>
      <c r="U52" s="34">
        <v>40</v>
      </c>
      <c r="W52" s="34">
        <f t="shared" si="13"/>
        <v>0</v>
      </c>
      <c r="X52" s="34"/>
      <c r="Z52" s="3" t="s">
        <v>25</v>
      </c>
      <c r="AA52" s="34">
        <v>40</v>
      </c>
      <c r="AC52" s="34">
        <f t="shared" si="14"/>
        <v>0</v>
      </c>
      <c r="AD52" s="34"/>
      <c r="AF52" s="3" t="s">
        <v>25</v>
      </c>
      <c r="AG52" s="34">
        <v>40</v>
      </c>
      <c r="AI52" s="34">
        <f t="shared" si="15"/>
        <v>0</v>
      </c>
      <c r="AJ52" s="34"/>
      <c r="AL52" s="3" t="s">
        <v>25</v>
      </c>
      <c r="AM52" s="34">
        <v>40</v>
      </c>
      <c r="AO52" s="14">
        <f t="shared" si="16"/>
        <v>0</v>
      </c>
      <c r="AP52" s="14"/>
    </row>
    <row r="53" spans="4:42" outlineLevel="1" x14ac:dyDescent="0.3">
      <c r="G53" s="28"/>
      <c r="H53" s="28"/>
      <c r="I53" s="28"/>
      <c r="J53" s="28"/>
      <c r="K53" s="14">
        <f t="shared" si="12"/>
        <v>0</v>
      </c>
      <c r="M53" s="15"/>
      <c r="N53" s="2" t="s">
        <v>26</v>
      </c>
      <c r="O53" s="14">
        <v>40</v>
      </c>
      <c r="Q53" s="34">
        <f t="shared" si="17"/>
        <v>0</v>
      </c>
      <c r="R53" s="34"/>
      <c r="T53" s="3" t="s">
        <v>26</v>
      </c>
      <c r="U53" s="34">
        <v>40</v>
      </c>
      <c r="W53" s="34">
        <f t="shared" si="13"/>
        <v>0</v>
      </c>
      <c r="X53" s="34"/>
      <c r="Z53" s="3" t="s">
        <v>26</v>
      </c>
      <c r="AA53" s="34">
        <v>40</v>
      </c>
      <c r="AC53" s="34">
        <f t="shared" si="14"/>
        <v>0</v>
      </c>
      <c r="AD53" s="34"/>
      <c r="AF53" s="3" t="s">
        <v>26</v>
      </c>
      <c r="AG53" s="34">
        <v>40</v>
      </c>
      <c r="AI53" s="34">
        <f t="shared" si="15"/>
        <v>0</v>
      </c>
      <c r="AJ53" s="34"/>
      <c r="AL53" s="3" t="s">
        <v>26</v>
      </c>
      <c r="AM53" s="34">
        <v>40</v>
      </c>
      <c r="AO53" s="14">
        <f t="shared" si="16"/>
        <v>0</v>
      </c>
      <c r="AP53" s="14"/>
    </row>
    <row r="54" spans="4:42" outlineLevel="1" x14ac:dyDescent="0.3">
      <c r="G54" s="28"/>
      <c r="H54" s="28"/>
      <c r="I54" s="28"/>
      <c r="J54" s="28"/>
      <c r="K54" s="14">
        <f t="shared" si="12"/>
        <v>0</v>
      </c>
      <c r="M54" s="15"/>
      <c r="N54" s="2" t="s">
        <v>27</v>
      </c>
      <c r="O54" s="14">
        <v>40</v>
      </c>
      <c r="Q54" s="34">
        <f>O54*P54</f>
        <v>0</v>
      </c>
      <c r="R54" s="34"/>
      <c r="T54" s="3" t="s">
        <v>27</v>
      </c>
      <c r="U54" s="34">
        <v>40</v>
      </c>
      <c r="W54" s="34">
        <f>U54*V54</f>
        <v>0</v>
      </c>
      <c r="X54" s="34"/>
      <c r="Z54" s="3" t="s">
        <v>27</v>
      </c>
      <c r="AA54" s="34">
        <v>40</v>
      </c>
      <c r="AC54" s="34">
        <f>AA54*AB54</f>
        <v>0</v>
      </c>
      <c r="AD54" s="34"/>
      <c r="AF54" s="3" t="s">
        <v>27</v>
      </c>
      <c r="AG54" s="34">
        <v>40</v>
      </c>
      <c r="AI54" s="34">
        <f>AG54*AH54</f>
        <v>0</v>
      </c>
      <c r="AJ54" s="34"/>
      <c r="AL54" s="3" t="s">
        <v>27</v>
      </c>
      <c r="AM54" s="34">
        <v>40</v>
      </c>
      <c r="AO54" s="14">
        <f>AM54*AN54</f>
        <v>0</v>
      </c>
      <c r="AP54" s="14"/>
    </row>
    <row r="55" spans="4:42" outlineLevel="1" x14ac:dyDescent="0.3">
      <c r="G55" s="28"/>
      <c r="H55" s="28"/>
      <c r="I55" s="28"/>
      <c r="J55" s="28"/>
      <c r="K55" s="14">
        <f t="shared" si="12"/>
        <v>0</v>
      </c>
      <c r="M55" s="15"/>
      <c r="N55" s="2" t="s">
        <v>58</v>
      </c>
      <c r="O55" s="14">
        <v>100.91743119266054</v>
      </c>
      <c r="Q55" s="34">
        <f t="shared" ref="Q55:Q60" si="18">O55*P55</f>
        <v>0</v>
      </c>
      <c r="R55" s="34"/>
      <c r="T55" s="3" t="s">
        <v>58</v>
      </c>
      <c r="U55" s="34">
        <v>100.91743119266054</v>
      </c>
      <c r="W55" s="34">
        <f t="shared" ref="W55:W60" si="19">U55*V55</f>
        <v>0</v>
      </c>
      <c r="X55" s="34"/>
      <c r="Z55" s="3" t="s">
        <v>58</v>
      </c>
      <c r="AA55" s="34">
        <v>100.91743119266054</v>
      </c>
      <c r="AC55" s="34">
        <f t="shared" ref="AC55:AC60" si="20">AA55*AB55</f>
        <v>0</v>
      </c>
      <c r="AD55" s="34"/>
      <c r="AF55" s="3" t="s">
        <v>58</v>
      </c>
      <c r="AG55" s="34">
        <v>100.91743119266054</v>
      </c>
      <c r="AI55" s="34">
        <f t="shared" ref="AI55:AI60" si="21">AG55*AH55</f>
        <v>0</v>
      </c>
      <c r="AJ55" s="34"/>
      <c r="AL55" s="3" t="s">
        <v>58</v>
      </c>
      <c r="AM55" s="34">
        <v>100.91743119266054</v>
      </c>
      <c r="AO55" s="14">
        <f t="shared" ref="AO55:AO60" si="22">AM55*AN55</f>
        <v>0</v>
      </c>
      <c r="AP55" s="14"/>
    </row>
    <row r="56" spans="4:42" outlineLevel="1" x14ac:dyDescent="0.3">
      <c r="G56" s="28"/>
      <c r="H56" s="28"/>
      <c r="I56" s="28"/>
      <c r="J56" s="28"/>
      <c r="K56" s="14">
        <f t="shared" si="12"/>
        <v>0</v>
      </c>
      <c r="M56" s="15"/>
      <c r="N56" s="2" t="s">
        <v>59</v>
      </c>
      <c r="O56" s="14">
        <v>103.63</v>
      </c>
      <c r="Q56" s="34">
        <f t="shared" si="18"/>
        <v>0</v>
      </c>
      <c r="R56" s="34"/>
      <c r="T56" s="3" t="s">
        <v>59</v>
      </c>
      <c r="U56" s="34">
        <v>103.63</v>
      </c>
      <c r="W56" s="34">
        <f t="shared" si="19"/>
        <v>0</v>
      </c>
      <c r="X56" s="34"/>
      <c r="Z56" s="3" t="s">
        <v>59</v>
      </c>
      <c r="AA56" s="34">
        <v>103.63</v>
      </c>
      <c r="AC56" s="34">
        <f t="shared" si="20"/>
        <v>0</v>
      </c>
      <c r="AD56" s="34"/>
      <c r="AF56" s="3" t="s">
        <v>59</v>
      </c>
      <c r="AG56" s="34">
        <v>103.63</v>
      </c>
      <c r="AI56" s="34">
        <f t="shared" si="21"/>
        <v>0</v>
      </c>
      <c r="AJ56" s="34"/>
      <c r="AL56" s="3" t="s">
        <v>59</v>
      </c>
      <c r="AM56" s="34">
        <v>103.63</v>
      </c>
      <c r="AO56" s="14">
        <f t="shared" si="22"/>
        <v>0</v>
      </c>
      <c r="AP56" s="14"/>
    </row>
    <row r="57" spans="4:42" outlineLevel="1" x14ac:dyDescent="0.3">
      <c r="G57" s="28"/>
      <c r="H57" s="28"/>
      <c r="I57" s="28"/>
      <c r="J57" s="28"/>
      <c r="K57" s="14">
        <f t="shared" si="12"/>
        <v>0</v>
      </c>
      <c r="M57" s="15"/>
      <c r="N57" s="2" t="s">
        <v>60</v>
      </c>
      <c r="O57" s="14">
        <v>91.93</v>
      </c>
      <c r="P57" s="3">
        <v>8</v>
      </c>
      <c r="Q57" s="34">
        <f t="shared" si="18"/>
        <v>735.44</v>
      </c>
      <c r="R57" s="34"/>
      <c r="T57" s="3" t="s">
        <v>60</v>
      </c>
      <c r="U57" s="34">
        <v>91.93</v>
      </c>
      <c r="V57" s="3">
        <v>26</v>
      </c>
      <c r="W57" s="34">
        <f t="shared" si="19"/>
        <v>2390.1800000000003</v>
      </c>
      <c r="X57" s="34"/>
      <c r="Z57" s="3" t="s">
        <v>60</v>
      </c>
      <c r="AA57" s="34">
        <v>91.93</v>
      </c>
      <c r="AC57" s="34">
        <f t="shared" si="20"/>
        <v>0</v>
      </c>
      <c r="AD57" s="34"/>
      <c r="AF57" s="3" t="s">
        <v>60</v>
      </c>
      <c r="AG57" s="34">
        <v>91.93</v>
      </c>
      <c r="AI57" s="34">
        <f t="shared" si="21"/>
        <v>0</v>
      </c>
      <c r="AJ57" s="34"/>
      <c r="AL57" s="3" t="s">
        <v>60</v>
      </c>
      <c r="AM57" s="34">
        <v>91.93</v>
      </c>
      <c r="AO57" s="14">
        <f t="shared" si="22"/>
        <v>0</v>
      </c>
      <c r="AP57" s="14"/>
    </row>
    <row r="58" spans="4:42" outlineLevel="1" x14ac:dyDescent="0.3">
      <c r="G58" s="28"/>
      <c r="H58" s="28"/>
      <c r="I58" s="28"/>
      <c r="J58" s="28"/>
      <c r="K58" s="14">
        <f t="shared" si="12"/>
        <v>0</v>
      </c>
      <c r="M58" s="15"/>
      <c r="N58" s="2" t="s">
        <v>61</v>
      </c>
      <c r="O58" s="14">
        <v>86.78</v>
      </c>
      <c r="Q58" s="34">
        <f t="shared" si="18"/>
        <v>0</v>
      </c>
      <c r="R58" s="34"/>
      <c r="T58" s="3" t="s">
        <v>61</v>
      </c>
      <c r="U58" s="34">
        <v>86.78</v>
      </c>
      <c r="W58" s="34">
        <f t="shared" si="19"/>
        <v>0</v>
      </c>
      <c r="X58" s="34"/>
      <c r="Z58" s="3" t="s">
        <v>61</v>
      </c>
      <c r="AA58" s="34">
        <v>86.78</v>
      </c>
      <c r="AC58" s="34">
        <f t="shared" si="20"/>
        <v>0</v>
      </c>
      <c r="AD58" s="34"/>
      <c r="AF58" s="3" t="s">
        <v>61</v>
      </c>
      <c r="AG58" s="34">
        <v>86.78</v>
      </c>
      <c r="AI58" s="34">
        <f t="shared" si="21"/>
        <v>0</v>
      </c>
      <c r="AJ58" s="34"/>
      <c r="AL58" s="3" t="s">
        <v>61</v>
      </c>
      <c r="AM58" s="34">
        <v>86.78</v>
      </c>
      <c r="AO58" s="14">
        <f t="shared" si="22"/>
        <v>0</v>
      </c>
      <c r="AP58" s="14"/>
    </row>
    <row r="59" spans="4:42" outlineLevel="1" x14ac:dyDescent="0.3">
      <c r="G59" s="28"/>
      <c r="H59" s="28"/>
      <c r="I59" s="28"/>
      <c r="J59" s="28"/>
      <c r="K59" s="14">
        <f t="shared" si="12"/>
        <v>0</v>
      </c>
      <c r="M59" s="15"/>
      <c r="N59" s="2" t="s">
        <v>62</v>
      </c>
      <c r="O59" s="14">
        <v>76.69</v>
      </c>
      <c r="Q59" s="34">
        <f t="shared" si="18"/>
        <v>0</v>
      </c>
      <c r="R59" s="34"/>
      <c r="T59" s="3" t="s">
        <v>62</v>
      </c>
      <c r="U59" s="34">
        <v>76.69</v>
      </c>
      <c r="W59" s="34">
        <f t="shared" si="19"/>
        <v>0</v>
      </c>
      <c r="X59" s="34"/>
      <c r="Z59" s="3" t="s">
        <v>62</v>
      </c>
      <c r="AA59" s="34">
        <v>76.69</v>
      </c>
      <c r="AC59" s="34">
        <f t="shared" si="20"/>
        <v>0</v>
      </c>
      <c r="AD59" s="34"/>
      <c r="AF59" s="3" t="s">
        <v>62</v>
      </c>
      <c r="AG59" s="34">
        <v>76.69</v>
      </c>
      <c r="AI59" s="34">
        <f t="shared" si="21"/>
        <v>0</v>
      </c>
      <c r="AJ59" s="34"/>
      <c r="AL59" s="3" t="s">
        <v>62</v>
      </c>
      <c r="AM59" s="34">
        <v>76.69</v>
      </c>
      <c r="AO59" s="14">
        <f t="shared" si="22"/>
        <v>0</v>
      </c>
      <c r="AP59" s="14"/>
    </row>
    <row r="60" spans="4:42" outlineLevel="1" x14ac:dyDescent="0.3">
      <c r="G60" s="28"/>
      <c r="H60" s="28"/>
      <c r="I60" s="28"/>
      <c r="J60" s="28"/>
      <c r="K60" s="14">
        <f t="shared" si="12"/>
        <v>0</v>
      </c>
      <c r="M60" s="15"/>
      <c r="N60" s="2" t="s">
        <v>63</v>
      </c>
      <c r="O60" s="14">
        <v>76.69</v>
      </c>
      <c r="Q60" s="34">
        <f t="shared" si="18"/>
        <v>0</v>
      </c>
      <c r="R60" s="34"/>
      <c r="T60" s="3" t="s">
        <v>63</v>
      </c>
      <c r="U60" s="34">
        <v>76.69</v>
      </c>
      <c r="W60" s="34">
        <f t="shared" si="19"/>
        <v>0</v>
      </c>
      <c r="X60" s="34"/>
      <c r="Z60" s="3" t="s">
        <v>63</v>
      </c>
      <c r="AA60" s="34">
        <v>76.69</v>
      </c>
      <c r="AC60" s="34">
        <f t="shared" si="20"/>
        <v>0</v>
      </c>
      <c r="AD60" s="34"/>
      <c r="AF60" s="3" t="s">
        <v>63</v>
      </c>
      <c r="AG60" s="34">
        <v>76.69</v>
      </c>
      <c r="AI60" s="34">
        <f t="shared" si="21"/>
        <v>0</v>
      </c>
      <c r="AJ60" s="34"/>
      <c r="AL60" s="3" t="s">
        <v>63</v>
      </c>
      <c r="AM60" s="34">
        <v>76.69</v>
      </c>
      <c r="AO60" s="14">
        <f t="shared" si="22"/>
        <v>0</v>
      </c>
      <c r="AP60" s="14"/>
    </row>
    <row r="61" spans="4:42" outlineLevel="1" x14ac:dyDescent="0.3">
      <c r="G61" s="28"/>
      <c r="H61" s="28"/>
      <c r="I61" s="28"/>
      <c r="J61" s="28"/>
      <c r="K61" s="14">
        <f t="shared" si="12"/>
        <v>0</v>
      </c>
      <c r="M61" s="15"/>
      <c r="O61" s="14"/>
      <c r="Q61" s="34"/>
      <c r="R61" s="34"/>
      <c r="U61" s="34"/>
      <c r="W61" s="34"/>
      <c r="X61" s="34"/>
      <c r="AA61" s="34"/>
      <c r="AC61" s="34"/>
      <c r="AD61" s="34"/>
      <c r="AG61" s="34"/>
      <c r="AI61" s="34"/>
      <c r="AJ61" s="34"/>
      <c r="AM61" s="34"/>
      <c r="AO61" s="14"/>
      <c r="AP61" s="14"/>
    </row>
    <row r="62" spans="4:42" outlineLevel="1" x14ac:dyDescent="0.3">
      <c r="G62" s="28"/>
      <c r="H62" s="28"/>
      <c r="I62" s="28"/>
      <c r="J62" s="28"/>
      <c r="K62" s="14">
        <f t="shared" si="12"/>
        <v>0</v>
      </c>
      <c r="M62" s="15"/>
      <c r="N62" s="1" t="s">
        <v>37</v>
      </c>
      <c r="O62" s="14"/>
      <c r="Q62" s="34"/>
      <c r="R62" s="34"/>
      <c r="T62" s="25" t="s">
        <v>37</v>
      </c>
      <c r="U62" s="34">
        <f>G65</f>
        <v>0</v>
      </c>
      <c r="W62" s="34"/>
      <c r="X62" s="34"/>
      <c r="Z62" s="25" t="s">
        <v>37</v>
      </c>
      <c r="AA62" s="34">
        <f>H65</f>
        <v>0</v>
      </c>
      <c r="AC62" s="34"/>
      <c r="AD62" s="34"/>
      <c r="AF62" s="25" t="s">
        <v>37</v>
      </c>
      <c r="AG62" s="34">
        <f>I65</f>
        <v>0</v>
      </c>
      <c r="AI62" s="34"/>
      <c r="AJ62" s="34"/>
      <c r="AL62" s="25" t="s">
        <v>37</v>
      </c>
      <c r="AM62" s="34">
        <f>J65</f>
        <v>4000</v>
      </c>
      <c r="AO62" s="14"/>
      <c r="AP62" s="14"/>
    </row>
    <row r="63" spans="4:42" outlineLevel="1" x14ac:dyDescent="0.3">
      <c r="E63" s="14"/>
      <c r="G63" s="28"/>
      <c r="H63" s="28"/>
      <c r="I63" s="28"/>
      <c r="J63" s="28"/>
      <c r="K63" s="14">
        <f t="shared" si="12"/>
        <v>0</v>
      </c>
      <c r="L63" s="14"/>
      <c r="M63" s="17"/>
      <c r="Q63" s="34"/>
      <c r="R63" s="34"/>
      <c r="W63" s="34"/>
      <c r="X63" s="34"/>
      <c r="AC63" s="34"/>
      <c r="AD63" s="34"/>
      <c r="AF63" s="25"/>
      <c r="AL63" s="25"/>
    </row>
    <row r="64" spans="4:42" outlineLevel="1" x14ac:dyDescent="0.3">
      <c r="D64" s="25" t="s">
        <v>29</v>
      </c>
      <c r="E64" s="25" t="s">
        <v>30</v>
      </c>
      <c r="F64" s="25" t="s">
        <v>31</v>
      </c>
      <c r="G64" s="27" t="s">
        <v>64</v>
      </c>
      <c r="H64" s="27" t="s">
        <v>65</v>
      </c>
      <c r="I64" s="27" t="s">
        <v>66</v>
      </c>
      <c r="J64" s="27" t="s">
        <v>67</v>
      </c>
      <c r="K64" s="25" t="s">
        <v>32</v>
      </c>
      <c r="L64" s="25" t="s">
        <v>12</v>
      </c>
      <c r="M64" s="11"/>
    </row>
    <row r="65" spans="1:43" x14ac:dyDescent="0.3">
      <c r="A65" s="24" t="str">
        <f>A36</f>
        <v>13.6.9.8.1.2</v>
      </c>
      <c r="B65" s="24" t="str">
        <f>B36</f>
        <v>Chilled Water Distribution</v>
      </c>
      <c r="C65" s="32"/>
      <c r="D65" s="22">
        <f>SUM(P40:P54)+SUM(V40:V54)+SUM(AB40:AB54)+SUM(AH40:AH54)+SUM(AN40:AN54)</f>
        <v>0</v>
      </c>
      <c r="E65" s="23">
        <f>SUM(Q38+W38+AC38+AI38+AO38)</f>
        <v>3125.6200000000003</v>
      </c>
      <c r="F65" s="22">
        <f>SUM(S40+Y40+AE40+AK40+AQ40)</f>
        <v>0</v>
      </c>
      <c r="G65" s="29">
        <f>SUM(G40:G63)</f>
        <v>0</v>
      </c>
      <c r="H65" s="29">
        <f t="shared" ref="H65:J65" si="23">SUM(H40:H63)</f>
        <v>0</v>
      </c>
      <c r="I65" s="29">
        <f t="shared" si="23"/>
        <v>0</v>
      </c>
      <c r="J65" s="29">
        <f t="shared" si="23"/>
        <v>4000</v>
      </c>
      <c r="K65" s="23">
        <f>SUM(K40:K63)</f>
        <v>8000</v>
      </c>
      <c r="L65" s="18"/>
      <c r="M65" s="7"/>
      <c r="N65" s="9"/>
      <c r="O65" s="9"/>
      <c r="P65" s="19"/>
      <c r="Q65" s="39"/>
      <c r="R65" s="39"/>
      <c r="S65" s="19"/>
      <c r="T65" s="19"/>
      <c r="U65" s="19"/>
      <c r="V65" s="19"/>
      <c r="W65" s="39"/>
      <c r="X65" s="39"/>
      <c r="Y65" s="19"/>
      <c r="Z65" s="19"/>
      <c r="AA65" s="19"/>
      <c r="AB65" s="19"/>
      <c r="AC65" s="39"/>
      <c r="AD65" s="3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9"/>
      <c r="AP65" s="9"/>
      <c r="AQ65" s="9"/>
    </row>
    <row r="66" spans="1:43" s="9" customFormat="1" x14ac:dyDescent="0.3">
      <c r="A66" s="5"/>
      <c r="B66" s="5"/>
      <c r="C66" s="5"/>
      <c r="D66" s="6"/>
      <c r="E66" s="7"/>
      <c r="F66" s="6"/>
      <c r="G66" s="30"/>
      <c r="H66" s="30"/>
      <c r="I66" s="30"/>
      <c r="J66" s="30"/>
      <c r="K66" s="7"/>
      <c r="L66" s="7"/>
      <c r="M66" s="7"/>
      <c r="N66" s="6"/>
      <c r="O66" s="6"/>
      <c r="P66" s="8"/>
      <c r="Q66" s="33"/>
      <c r="R66" s="33"/>
      <c r="S66" s="8"/>
      <c r="T66" s="8"/>
      <c r="U66" s="8"/>
      <c r="V66" s="8"/>
      <c r="W66" s="33"/>
      <c r="X66" s="33"/>
      <c r="Y66" s="8"/>
      <c r="Z66" s="8"/>
      <c r="AA66" s="8"/>
      <c r="AB66" s="8"/>
      <c r="AC66" s="33"/>
      <c r="AD66" s="33"/>
      <c r="AE66" s="8"/>
      <c r="AF66" s="8"/>
      <c r="AG66" s="8"/>
      <c r="AH66" s="8"/>
      <c r="AI66" s="8"/>
      <c r="AJ66" s="8"/>
      <c r="AK66" s="8"/>
      <c r="AL66" s="8"/>
      <c r="AM66" s="8"/>
      <c r="AN66" s="8"/>
      <c r="AO66" s="6"/>
      <c r="AP66" s="6"/>
      <c r="AQ66" s="6"/>
    </row>
    <row r="67" spans="1:43" outlineLevel="1" x14ac:dyDescent="0.3">
      <c r="A67" s="20" t="s">
        <v>47</v>
      </c>
      <c r="B67" s="40" t="s">
        <v>49</v>
      </c>
      <c r="C67" s="20"/>
      <c r="D67" s="1"/>
      <c r="E67" s="1"/>
      <c r="F67" s="1"/>
      <c r="G67" s="31"/>
      <c r="H67" s="31"/>
      <c r="I67" s="31"/>
      <c r="J67" s="31"/>
      <c r="K67" s="1"/>
      <c r="L67" s="1"/>
      <c r="M67" s="10"/>
      <c r="N67" s="1"/>
      <c r="O67" s="1"/>
      <c r="P67" s="25"/>
      <c r="Q67" s="25"/>
      <c r="R67" s="25"/>
      <c r="S67" s="25"/>
      <c r="T67" s="25"/>
      <c r="U67" s="25"/>
      <c r="V67" s="25"/>
      <c r="W67" s="25"/>
      <c r="X67" s="25"/>
      <c r="Y67" s="25"/>
      <c r="Z67" s="25"/>
      <c r="AA67" s="25"/>
      <c r="AB67" s="25"/>
      <c r="AC67" s="25"/>
      <c r="AD67" s="25"/>
      <c r="AE67" s="25"/>
      <c r="AF67" s="25"/>
      <c r="AG67" s="25"/>
      <c r="AH67" s="25"/>
      <c r="AI67" s="25"/>
      <c r="AJ67" s="25"/>
      <c r="AK67" s="25"/>
      <c r="AL67" s="25"/>
      <c r="AM67" s="25"/>
      <c r="AN67" s="25"/>
      <c r="AO67" s="1"/>
      <c r="AP67" s="1"/>
      <c r="AQ67" s="1"/>
    </row>
    <row r="68" spans="1:43" s="1" customFormat="1" outlineLevel="1" x14ac:dyDescent="0.3">
      <c r="F68" s="25"/>
      <c r="G68" s="25"/>
      <c r="H68" s="25"/>
      <c r="I68" s="25"/>
      <c r="J68" s="25"/>
      <c r="K68" s="25"/>
      <c r="L68" s="25"/>
      <c r="M68" s="11"/>
      <c r="N68" s="48" t="s">
        <v>68</v>
      </c>
      <c r="O68" s="48"/>
      <c r="P68" s="48"/>
      <c r="Q68" s="48"/>
      <c r="R68" s="48"/>
      <c r="S68" s="48"/>
      <c r="T68" s="47" t="s">
        <v>69</v>
      </c>
      <c r="U68" s="47"/>
      <c r="V68" s="47"/>
      <c r="W68" s="47"/>
      <c r="X68" s="47"/>
      <c r="Y68" s="47"/>
      <c r="Z68" s="47" t="s">
        <v>70</v>
      </c>
      <c r="AA68" s="47"/>
      <c r="AB68" s="47"/>
      <c r="AC68" s="47"/>
      <c r="AD68" s="47"/>
      <c r="AE68" s="47"/>
      <c r="AF68" s="47" t="s">
        <v>71</v>
      </c>
      <c r="AG68" s="47"/>
      <c r="AH68" s="47"/>
      <c r="AI68" s="47"/>
      <c r="AJ68" s="47"/>
      <c r="AK68" s="47"/>
      <c r="AL68" s="47" t="s">
        <v>72</v>
      </c>
      <c r="AM68" s="47"/>
      <c r="AN68" s="47"/>
      <c r="AO68" s="47"/>
      <c r="AP68" s="47"/>
      <c r="AQ68" s="47"/>
    </row>
    <row r="69" spans="1:43" outlineLevel="1" x14ac:dyDescent="0.3">
      <c r="A69" s="47" t="s">
        <v>8</v>
      </c>
      <c r="B69" s="47"/>
      <c r="C69" s="47"/>
      <c r="D69" s="47"/>
      <c r="E69" s="25" t="s">
        <v>10</v>
      </c>
      <c r="F69" s="25" t="s">
        <v>12</v>
      </c>
      <c r="G69" s="4" t="s">
        <v>57</v>
      </c>
      <c r="H69" s="4" t="s">
        <v>6</v>
      </c>
      <c r="I69" s="4" t="s">
        <v>39</v>
      </c>
      <c r="J69" s="4" t="s">
        <v>38</v>
      </c>
      <c r="K69" s="1"/>
      <c r="L69" s="1"/>
      <c r="M69" s="10"/>
      <c r="N69" s="25" t="s">
        <v>2</v>
      </c>
      <c r="O69" s="12" t="s">
        <v>28</v>
      </c>
      <c r="P69" s="13"/>
      <c r="Q69" s="34">
        <f>SUM(Q71:Q91)</f>
        <v>735.44</v>
      </c>
      <c r="R69" s="25" t="s">
        <v>36</v>
      </c>
      <c r="S69" s="25" t="s">
        <v>4</v>
      </c>
      <c r="T69" s="25" t="s">
        <v>2</v>
      </c>
      <c r="U69" s="25" t="s">
        <v>28</v>
      </c>
      <c r="V69" s="13"/>
      <c r="W69" s="34">
        <f>SUM(W71:W91)</f>
        <v>735.44</v>
      </c>
      <c r="X69" s="25" t="s">
        <v>36</v>
      </c>
      <c r="Y69" s="25" t="s">
        <v>4</v>
      </c>
      <c r="Z69" s="25" t="s">
        <v>2</v>
      </c>
      <c r="AA69" s="25" t="s">
        <v>28</v>
      </c>
      <c r="AB69" s="13"/>
      <c r="AC69" s="34">
        <f>SUM(AC71:AC91)</f>
        <v>0</v>
      </c>
      <c r="AD69" s="25" t="s">
        <v>36</v>
      </c>
      <c r="AE69" s="25" t="s">
        <v>4</v>
      </c>
      <c r="AF69" s="25" t="s">
        <v>2</v>
      </c>
      <c r="AG69" s="25" t="s">
        <v>28</v>
      </c>
      <c r="AH69" s="13"/>
      <c r="AI69" s="34">
        <f>SUM(AI71:AI91)</f>
        <v>0</v>
      </c>
      <c r="AJ69" s="25" t="s">
        <v>36</v>
      </c>
      <c r="AK69" s="25" t="s">
        <v>4</v>
      </c>
      <c r="AL69" s="25" t="s">
        <v>2</v>
      </c>
      <c r="AM69" s="25" t="s">
        <v>28</v>
      </c>
      <c r="AN69" s="13"/>
      <c r="AO69" s="14">
        <f>SUM(AO71:AO91)</f>
        <v>0</v>
      </c>
      <c r="AP69" s="25" t="s">
        <v>36</v>
      </c>
      <c r="AQ69" s="25" t="s">
        <v>4</v>
      </c>
    </row>
    <row r="70" spans="1:43" outlineLevel="1" x14ac:dyDescent="0.3">
      <c r="A70" s="25" t="s">
        <v>1</v>
      </c>
      <c r="B70" s="25" t="s">
        <v>9</v>
      </c>
      <c r="C70" s="25"/>
      <c r="D70" s="25" t="s">
        <v>34</v>
      </c>
      <c r="E70" s="25" t="s">
        <v>11</v>
      </c>
      <c r="F70" s="25" t="s">
        <v>33</v>
      </c>
      <c r="G70" s="27"/>
      <c r="H70" s="27"/>
      <c r="I70" s="27"/>
      <c r="J70" s="27"/>
      <c r="K70" s="1"/>
      <c r="L70" s="1"/>
      <c r="M70" s="10"/>
      <c r="N70" s="25" t="s">
        <v>3</v>
      </c>
      <c r="O70" s="25" t="s">
        <v>42</v>
      </c>
      <c r="P70" s="25" t="s">
        <v>41</v>
      </c>
      <c r="Q70" s="25" t="s">
        <v>40</v>
      </c>
      <c r="R70" s="25" t="s">
        <v>35</v>
      </c>
      <c r="S70" s="25" t="s">
        <v>5</v>
      </c>
      <c r="T70" s="25" t="s">
        <v>3</v>
      </c>
      <c r="U70" s="25" t="s">
        <v>42</v>
      </c>
      <c r="V70" s="25" t="s">
        <v>41</v>
      </c>
      <c r="W70" s="25" t="s">
        <v>40</v>
      </c>
      <c r="X70" s="25" t="s">
        <v>35</v>
      </c>
      <c r="Y70" s="25" t="s">
        <v>5</v>
      </c>
      <c r="Z70" s="25" t="s">
        <v>3</v>
      </c>
      <c r="AA70" s="25" t="s">
        <v>42</v>
      </c>
      <c r="AB70" s="25" t="s">
        <v>41</v>
      </c>
      <c r="AC70" s="25" t="s">
        <v>40</v>
      </c>
      <c r="AD70" s="25" t="s">
        <v>35</v>
      </c>
      <c r="AE70" s="25" t="s">
        <v>5</v>
      </c>
      <c r="AF70" s="25" t="s">
        <v>3</v>
      </c>
      <c r="AG70" s="25" t="s">
        <v>42</v>
      </c>
      <c r="AH70" s="25" t="s">
        <v>41</v>
      </c>
      <c r="AI70" s="25" t="s">
        <v>40</v>
      </c>
      <c r="AJ70" s="25" t="s">
        <v>35</v>
      </c>
      <c r="AK70" s="25" t="s">
        <v>5</v>
      </c>
      <c r="AL70" s="25" t="s">
        <v>3</v>
      </c>
      <c r="AM70" s="25" t="s">
        <v>42</v>
      </c>
      <c r="AN70" s="25" t="s">
        <v>41</v>
      </c>
      <c r="AO70" s="25" t="s">
        <v>40</v>
      </c>
      <c r="AP70" s="25" t="s">
        <v>35</v>
      </c>
      <c r="AQ70" s="25" t="s">
        <v>5</v>
      </c>
    </row>
    <row r="71" spans="1:43" outlineLevel="1" x14ac:dyDescent="0.3">
      <c r="E71" s="14"/>
      <c r="G71" s="28"/>
      <c r="H71" s="28"/>
      <c r="I71" s="28"/>
      <c r="J71" s="28">
        <v>4000</v>
      </c>
      <c r="K71" s="28">
        <f>SUM(G71:J71)</f>
        <v>4000</v>
      </c>
      <c r="M71" s="15"/>
      <c r="N71" s="2" t="s">
        <v>13</v>
      </c>
      <c r="O71" s="14">
        <v>77</v>
      </c>
      <c r="Q71" s="34">
        <f>O71*P71</f>
        <v>0</v>
      </c>
      <c r="R71" s="34"/>
      <c r="T71" s="3" t="s">
        <v>13</v>
      </c>
      <c r="U71" s="34">
        <v>77</v>
      </c>
      <c r="W71" s="34">
        <f>U71*V71</f>
        <v>0</v>
      </c>
      <c r="X71" s="34"/>
      <c r="Z71" s="3" t="s">
        <v>13</v>
      </c>
      <c r="AA71" s="34">
        <v>77</v>
      </c>
      <c r="AC71" s="34">
        <f>AA71*AB71</f>
        <v>0</v>
      </c>
      <c r="AD71" s="34"/>
      <c r="AF71" s="3" t="s">
        <v>13</v>
      </c>
      <c r="AG71" s="34">
        <v>77</v>
      </c>
      <c r="AI71" s="34">
        <f>AG71*AH71</f>
        <v>0</v>
      </c>
      <c r="AJ71" s="34"/>
      <c r="AL71" s="3" t="s">
        <v>13</v>
      </c>
      <c r="AM71" s="34">
        <v>77</v>
      </c>
      <c r="AO71" s="14">
        <f>AM71*AN71</f>
        <v>0</v>
      </c>
      <c r="AP71" s="14"/>
    </row>
    <row r="72" spans="1:43" outlineLevel="1" x14ac:dyDescent="0.3">
      <c r="E72" s="14"/>
      <c r="G72" s="28"/>
      <c r="I72" s="28"/>
      <c r="J72" s="28"/>
      <c r="K72" s="28">
        <f t="shared" ref="K72:K73" si="24">SUM(G72:J72)</f>
        <v>0</v>
      </c>
      <c r="M72" s="15"/>
      <c r="N72" s="2" t="s">
        <v>14</v>
      </c>
      <c r="O72" s="14">
        <v>60</v>
      </c>
      <c r="Q72" s="34">
        <f>O72*P72</f>
        <v>0</v>
      </c>
      <c r="R72" s="34"/>
      <c r="T72" s="3" t="s">
        <v>14</v>
      </c>
      <c r="U72" s="34">
        <v>60</v>
      </c>
      <c r="W72" s="34">
        <f t="shared" ref="W72:W84" si="25">U72*V72</f>
        <v>0</v>
      </c>
      <c r="X72" s="34"/>
      <c r="Z72" s="3" t="s">
        <v>14</v>
      </c>
      <c r="AA72" s="34">
        <v>60</v>
      </c>
      <c r="AC72" s="34">
        <f t="shared" ref="AC72:AC84" si="26">AA72*AB72</f>
        <v>0</v>
      </c>
      <c r="AD72" s="34"/>
      <c r="AF72" s="3" t="s">
        <v>14</v>
      </c>
      <c r="AG72" s="34">
        <v>60</v>
      </c>
      <c r="AI72" s="34">
        <f t="shared" ref="AI72:AI84" si="27">AG72*AH72</f>
        <v>0</v>
      </c>
      <c r="AJ72" s="34"/>
      <c r="AL72" s="3" t="s">
        <v>14</v>
      </c>
      <c r="AM72" s="34">
        <v>60</v>
      </c>
      <c r="AO72" s="14">
        <f t="shared" ref="AO72:AO84" si="28">AM72*AN72</f>
        <v>0</v>
      </c>
      <c r="AP72" s="14"/>
    </row>
    <row r="73" spans="1:43" outlineLevel="1" x14ac:dyDescent="0.3">
      <c r="E73" s="14"/>
      <c r="G73" s="28"/>
      <c r="I73" s="28"/>
      <c r="J73" s="28"/>
      <c r="K73" s="28">
        <f t="shared" si="24"/>
        <v>0</v>
      </c>
      <c r="M73" s="15"/>
      <c r="N73" s="2" t="s">
        <v>15</v>
      </c>
      <c r="O73" s="14">
        <v>48</v>
      </c>
      <c r="Q73" s="34">
        <f t="shared" ref="Q73:Q84" si="29">O73*P73</f>
        <v>0</v>
      </c>
      <c r="R73" s="34"/>
      <c r="T73" s="3" t="s">
        <v>15</v>
      </c>
      <c r="U73" s="34">
        <v>48</v>
      </c>
      <c r="W73" s="34">
        <f t="shared" si="25"/>
        <v>0</v>
      </c>
      <c r="X73" s="34"/>
      <c r="Z73" s="3" t="s">
        <v>15</v>
      </c>
      <c r="AA73" s="34">
        <v>48</v>
      </c>
      <c r="AC73" s="34">
        <f t="shared" si="26"/>
        <v>0</v>
      </c>
      <c r="AD73" s="34"/>
      <c r="AF73" s="3" t="s">
        <v>15</v>
      </c>
      <c r="AG73" s="34">
        <v>48</v>
      </c>
      <c r="AI73" s="34">
        <f t="shared" si="27"/>
        <v>0</v>
      </c>
      <c r="AJ73" s="34"/>
      <c r="AL73" s="3" t="s">
        <v>15</v>
      </c>
      <c r="AM73" s="34">
        <v>48</v>
      </c>
      <c r="AO73" s="14">
        <f t="shared" si="28"/>
        <v>0</v>
      </c>
      <c r="AP73" s="14"/>
    </row>
    <row r="74" spans="1:43" outlineLevel="1" x14ac:dyDescent="0.3">
      <c r="E74" s="14"/>
      <c r="F74" s="16"/>
      <c r="G74" s="28"/>
      <c r="I74" s="28"/>
      <c r="J74" s="28"/>
      <c r="K74" s="28">
        <f>SUM(G74:J74)</f>
        <v>0</v>
      </c>
      <c r="M74" s="15"/>
      <c r="N74" s="2" t="s">
        <v>16</v>
      </c>
      <c r="O74" s="14">
        <v>77</v>
      </c>
      <c r="Q74" s="34">
        <f t="shared" si="29"/>
        <v>0</v>
      </c>
      <c r="R74" s="34"/>
      <c r="T74" s="3" t="s">
        <v>16</v>
      </c>
      <c r="U74" s="34">
        <v>77</v>
      </c>
      <c r="W74" s="34">
        <f t="shared" si="25"/>
        <v>0</v>
      </c>
      <c r="X74" s="34"/>
      <c r="Z74" s="3" t="s">
        <v>16</v>
      </c>
      <c r="AA74" s="34">
        <v>77</v>
      </c>
      <c r="AC74" s="34">
        <f t="shared" si="26"/>
        <v>0</v>
      </c>
      <c r="AD74" s="34"/>
      <c r="AF74" s="3" t="s">
        <v>16</v>
      </c>
      <c r="AG74" s="34">
        <v>77</v>
      </c>
      <c r="AI74" s="34">
        <f t="shared" si="27"/>
        <v>0</v>
      </c>
      <c r="AJ74" s="34"/>
      <c r="AL74" s="3" t="s">
        <v>16</v>
      </c>
      <c r="AM74" s="34">
        <v>77</v>
      </c>
      <c r="AO74" s="14">
        <f t="shared" si="28"/>
        <v>0</v>
      </c>
      <c r="AP74" s="14"/>
    </row>
    <row r="75" spans="1:43" outlineLevel="1" x14ac:dyDescent="0.3">
      <c r="G75" s="28"/>
      <c r="I75" s="28"/>
      <c r="J75" s="28"/>
      <c r="K75" s="28">
        <f t="shared" ref="K75:K94" si="30">SUM(G75:J75)</f>
        <v>0</v>
      </c>
      <c r="L75" s="14"/>
      <c r="M75" s="17"/>
      <c r="N75" s="2" t="s">
        <v>17</v>
      </c>
      <c r="O75" s="14">
        <v>60</v>
      </c>
      <c r="Q75" s="34">
        <f t="shared" si="29"/>
        <v>0</v>
      </c>
      <c r="R75" s="34"/>
      <c r="T75" s="3" t="s">
        <v>17</v>
      </c>
      <c r="U75" s="34">
        <v>60</v>
      </c>
      <c r="W75" s="34">
        <f t="shared" si="25"/>
        <v>0</v>
      </c>
      <c r="X75" s="34"/>
      <c r="Z75" s="3" t="s">
        <v>17</v>
      </c>
      <c r="AA75" s="34">
        <v>60</v>
      </c>
      <c r="AC75" s="34">
        <f t="shared" si="26"/>
        <v>0</v>
      </c>
      <c r="AD75" s="34"/>
      <c r="AF75" s="3" t="s">
        <v>17</v>
      </c>
      <c r="AG75" s="34">
        <v>60</v>
      </c>
      <c r="AI75" s="34">
        <f t="shared" si="27"/>
        <v>0</v>
      </c>
      <c r="AJ75" s="34"/>
      <c r="AL75" s="3" t="s">
        <v>17</v>
      </c>
      <c r="AM75" s="34">
        <v>60</v>
      </c>
      <c r="AO75" s="14">
        <f t="shared" si="28"/>
        <v>0</v>
      </c>
      <c r="AP75" s="14"/>
    </row>
    <row r="76" spans="1:43" outlineLevel="1" x14ac:dyDescent="0.3">
      <c r="E76" s="14"/>
      <c r="F76" s="16"/>
      <c r="G76" s="28"/>
      <c r="I76" s="28"/>
      <c r="J76" s="28"/>
      <c r="K76" s="28">
        <f t="shared" si="30"/>
        <v>0</v>
      </c>
      <c r="M76" s="15"/>
      <c r="N76" s="2" t="s">
        <v>18</v>
      </c>
      <c r="O76" s="14">
        <v>48</v>
      </c>
      <c r="Q76" s="34">
        <f t="shared" si="29"/>
        <v>0</v>
      </c>
      <c r="R76" s="34"/>
      <c r="T76" s="3" t="s">
        <v>18</v>
      </c>
      <c r="U76" s="34">
        <v>48</v>
      </c>
      <c r="W76" s="34">
        <f t="shared" si="25"/>
        <v>0</v>
      </c>
      <c r="X76" s="34"/>
      <c r="Z76" s="3" t="s">
        <v>18</v>
      </c>
      <c r="AA76" s="34">
        <v>48</v>
      </c>
      <c r="AC76" s="34">
        <f t="shared" si="26"/>
        <v>0</v>
      </c>
      <c r="AD76" s="34"/>
      <c r="AF76" s="3" t="s">
        <v>18</v>
      </c>
      <c r="AG76" s="34">
        <v>48</v>
      </c>
      <c r="AI76" s="34">
        <f t="shared" si="27"/>
        <v>0</v>
      </c>
      <c r="AJ76" s="34"/>
      <c r="AL76" s="3" t="s">
        <v>18</v>
      </c>
      <c r="AM76" s="34">
        <v>48</v>
      </c>
      <c r="AO76" s="14">
        <f t="shared" si="28"/>
        <v>0</v>
      </c>
      <c r="AP76" s="14"/>
    </row>
    <row r="77" spans="1:43" outlineLevel="1" x14ac:dyDescent="0.3">
      <c r="F77" s="16"/>
      <c r="G77" s="28"/>
      <c r="I77" s="28"/>
      <c r="J77" s="28"/>
      <c r="K77" s="28">
        <f t="shared" si="30"/>
        <v>0</v>
      </c>
      <c r="M77" s="15"/>
      <c r="N77" s="2" t="s">
        <v>19</v>
      </c>
      <c r="O77" s="14">
        <v>60</v>
      </c>
      <c r="Q77" s="34">
        <f t="shared" si="29"/>
        <v>0</v>
      </c>
      <c r="R77" s="34"/>
      <c r="T77" s="3" t="s">
        <v>19</v>
      </c>
      <c r="U77" s="34">
        <v>60</v>
      </c>
      <c r="W77" s="34">
        <f t="shared" si="25"/>
        <v>0</v>
      </c>
      <c r="X77" s="34"/>
      <c r="Z77" s="3" t="s">
        <v>19</v>
      </c>
      <c r="AA77" s="34">
        <v>60</v>
      </c>
      <c r="AC77" s="34">
        <f t="shared" si="26"/>
        <v>0</v>
      </c>
      <c r="AD77" s="34"/>
      <c r="AF77" s="3" t="s">
        <v>19</v>
      </c>
      <c r="AG77" s="34">
        <v>60</v>
      </c>
      <c r="AI77" s="34">
        <f t="shared" si="27"/>
        <v>0</v>
      </c>
      <c r="AJ77" s="34"/>
      <c r="AL77" s="3" t="s">
        <v>19</v>
      </c>
      <c r="AM77" s="34">
        <v>60</v>
      </c>
      <c r="AO77" s="14">
        <f t="shared" si="28"/>
        <v>0</v>
      </c>
      <c r="AP77" s="14"/>
    </row>
    <row r="78" spans="1:43" outlineLevel="1" x14ac:dyDescent="0.3">
      <c r="F78" s="16"/>
      <c r="G78" s="28"/>
      <c r="I78" s="28"/>
      <c r="J78" s="28"/>
      <c r="K78" s="28">
        <f t="shared" si="30"/>
        <v>0</v>
      </c>
      <c r="M78" s="15"/>
      <c r="N78" s="2" t="s">
        <v>20</v>
      </c>
      <c r="O78" s="14">
        <v>48</v>
      </c>
      <c r="Q78" s="34">
        <f t="shared" si="29"/>
        <v>0</v>
      </c>
      <c r="R78" s="34"/>
      <c r="T78" s="3" t="s">
        <v>20</v>
      </c>
      <c r="U78" s="34">
        <v>48</v>
      </c>
      <c r="W78" s="34">
        <f t="shared" si="25"/>
        <v>0</v>
      </c>
      <c r="X78" s="34"/>
      <c r="Z78" s="3" t="s">
        <v>20</v>
      </c>
      <c r="AA78" s="34">
        <v>48</v>
      </c>
      <c r="AC78" s="34">
        <f t="shared" si="26"/>
        <v>0</v>
      </c>
      <c r="AD78" s="34"/>
      <c r="AF78" s="3" t="s">
        <v>20</v>
      </c>
      <c r="AG78" s="34">
        <v>48</v>
      </c>
      <c r="AI78" s="34">
        <f t="shared" si="27"/>
        <v>0</v>
      </c>
      <c r="AJ78" s="34"/>
      <c r="AL78" s="3" t="s">
        <v>20</v>
      </c>
      <c r="AM78" s="34">
        <v>48</v>
      </c>
      <c r="AO78" s="14">
        <f t="shared" si="28"/>
        <v>0</v>
      </c>
      <c r="AP78" s="14"/>
    </row>
    <row r="79" spans="1:43" outlineLevel="1" x14ac:dyDescent="0.3">
      <c r="G79" s="28"/>
      <c r="I79" s="28"/>
      <c r="J79" s="28"/>
      <c r="K79" s="28">
        <f t="shared" si="30"/>
        <v>0</v>
      </c>
      <c r="M79" s="15"/>
      <c r="N79" s="2" t="s">
        <v>21</v>
      </c>
      <c r="O79" s="14">
        <v>40</v>
      </c>
      <c r="Q79" s="34">
        <f t="shared" si="29"/>
        <v>0</v>
      </c>
      <c r="R79" s="34"/>
      <c r="T79" s="3" t="s">
        <v>21</v>
      </c>
      <c r="U79" s="34">
        <v>40</v>
      </c>
      <c r="W79" s="34">
        <f t="shared" si="25"/>
        <v>0</v>
      </c>
      <c r="X79" s="34"/>
      <c r="Z79" s="3" t="s">
        <v>21</v>
      </c>
      <c r="AA79" s="34">
        <v>40</v>
      </c>
      <c r="AC79" s="34">
        <f t="shared" si="26"/>
        <v>0</v>
      </c>
      <c r="AD79" s="34"/>
      <c r="AF79" s="3" t="s">
        <v>21</v>
      </c>
      <c r="AG79" s="34">
        <v>40</v>
      </c>
      <c r="AI79" s="34">
        <f t="shared" si="27"/>
        <v>0</v>
      </c>
      <c r="AJ79" s="34"/>
      <c r="AL79" s="3" t="s">
        <v>21</v>
      </c>
      <c r="AM79" s="34">
        <v>40</v>
      </c>
      <c r="AO79" s="14">
        <f t="shared" si="28"/>
        <v>0</v>
      </c>
      <c r="AP79" s="14"/>
    </row>
    <row r="80" spans="1:43" outlineLevel="1" x14ac:dyDescent="0.3">
      <c r="G80" s="28"/>
      <c r="I80" s="28"/>
      <c r="J80" s="28"/>
      <c r="K80" s="28">
        <f t="shared" si="30"/>
        <v>0</v>
      </c>
      <c r="M80" s="15"/>
      <c r="N80" s="2" t="s">
        <v>22</v>
      </c>
      <c r="O80" s="14">
        <v>48</v>
      </c>
      <c r="Q80" s="34">
        <f t="shared" si="29"/>
        <v>0</v>
      </c>
      <c r="R80" s="34"/>
      <c r="T80" s="3" t="s">
        <v>22</v>
      </c>
      <c r="U80" s="34">
        <v>48</v>
      </c>
      <c r="W80" s="34">
        <f t="shared" si="25"/>
        <v>0</v>
      </c>
      <c r="X80" s="34"/>
      <c r="Z80" s="3" t="s">
        <v>22</v>
      </c>
      <c r="AA80" s="34">
        <v>48</v>
      </c>
      <c r="AC80" s="34">
        <f t="shared" si="26"/>
        <v>0</v>
      </c>
      <c r="AD80" s="34"/>
      <c r="AF80" s="3" t="s">
        <v>22</v>
      </c>
      <c r="AG80" s="34">
        <v>48</v>
      </c>
      <c r="AI80" s="34">
        <f t="shared" si="27"/>
        <v>0</v>
      </c>
      <c r="AJ80" s="34"/>
      <c r="AL80" s="3" t="s">
        <v>22</v>
      </c>
      <c r="AM80" s="34">
        <v>48</v>
      </c>
      <c r="AO80" s="14">
        <f t="shared" si="28"/>
        <v>0</v>
      </c>
      <c r="AP80" s="14"/>
    </row>
    <row r="81" spans="1:43" outlineLevel="1" x14ac:dyDescent="0.3">
      <c r="G81" s="28"/>
      <c r="I81" s="28"/>
      <c r="J81" s="28"/>
      <c r="K81" s="28">
        <f t="shared" si="30"/>
        <v>0</v>
      </c>
      <c r="M81" s="15"/>
      <c r="N81" s="2" t="s">
        <v>23</v>
      </c>
      <c r="O81" s="14">
        <v>68</v>
      </c>
      <c r="Q81" s="34">
        <f t="shared" si="29"/>
        <v>0</v>
      </c>
      <c r="R81" s="34"/>
      <c r="T81" s="3" t="s">
        <v>23</v>
      </c>
      <c r="U81" s="34">
        <v>68</v>
      </c>
      <c r="W81" s="34">
        <f t="shared" si="25"/>
        <v>0</v>
      </c>
      <c r="X81" s="34"/>
      <c r="Z81" s="3" t="s">
        <v>23</v>
      </c>
      <c r="AA81" s="34">
        <v>68</v>
      </c>
      <c r="AC81" s="34">
        <f t="shared" si="26"/>
        <v>0</v>
      </c>
      <c r="AD81" s="34"/>
      <c r="AF81" s="3" t="s">
        <v>23</v>
      </c>
      <c r="AG81" s="34">
        <v>68</v>
      </c>
      <c r="AI81" s="34">
        <f t="shared" si="27"/>
        <v>0</v>
      </c>
      <c r="AJ81" s="34"/>
      <c r="AL81" s="3" t="s">
        <v>23</v>
      </c>
      <c r="AM81" s="34">
        <v>68</v>
      </c>
      <c r="AO81" s="14">
        <f t="shared" si="28"/>
        <v>0</v>
      </c>
      <c r="AP81" s="14"/>
    </row>
    <row r="82" spans="1:43" outlineLevel="1" x14ac:dyDescent="0.3">
      <c r="G82" s="28"/>
      <c r="I82" s="28"/>
      <c r="J82" s="28"/>
      <c r="K82" s="28">
        <f t="shared" si="30"/>
        <v>0</v>
      </c>
      <c r="M82" s="15"/>
      <c r="N82" s="2" t="s">
        <v>24</v>
      </c>
      <c r="O82" s="14">
        <v>95</v>
      </c>
      <c r="Q82" s="34">
        <f t="shared" si="29"/>
        <v>0</v>
      </c>
      <c r="R82" s="34"/>
      <c r="T82" s="3" t="s">
        <v>24</v>
      </c>
      <c r="U82" s="34">
        <v>95</v>
      </c>
      <c r="W82" s="34">
        <f t="shared" si="25"/>
        <v>0</v>
      </c>
      <c r="X82" s="34"/>
      <c r="Z82" s="3" t="s">
        <v>24</v>
      </c>
      <c r="AA82" s="34">
        <v>95</v>
      </c>
      <c r="AC82" s="34">
        <f t="shared" si="26"/>
        <v>0</v>
      </c>
      <c r="AD82" s="34"/>
      <c r="AF82" s="3" t="s">
        <v>24</v>
      </c>
      <c r="AG82" s="34">
        <v>95</v>
      </c>
      <c r="AI82" s="34">
        <f t="shared" si="27"/>
        <v>0</v>
      </c>
      <c r="AJ82" s="34"/>
      <c r="AL82" s="3" t="s">
        <v>24</v>
      </c>
      <c r="AM82" s="34">
        <v>95</v>
      </c>
      <c r="AO82" s="14">
        <f t="shared" si="28"/>
        <v>0</v>
      </c>
      <c r="AP82" s="14"/>
    </row>
    <row r="83" spans="1:43" outlineLevel="1" x14ac:dyDescent="0.3">
      <c r="G83" s="28"/>
      <c r="I83" s="28"/>
      <c r="J83" s="28"/>
      <c r="K83" s="28">
        <f t="shared" si="30"/>
        <v>0</v>
      </c>
      <c r="M83" s="15"/>
      <c r="N83" s="2" t="s">
        <v>25</v>
      </c>
      <c r="O83" s="14">
        <v>40</v>
      </c>
      <c r="Q83" s="34">
        <f t="shared" si="29"/>
        <v>0</v>
      </c>
      <c r="R83" s="34"/>
      <c r="T83" s="3" t="s">
        <v>25</v>
      </c>
      <c r="U83" s="34">
        <v>40</v>
      </c>
      <c r="W83" s="34">
        <f t="shared" si="25"/>
        <v>0</v>
      </c>
      <c r="X83" s="34"/>
      <c r="Z83" s="3" t="s">
        <v>25</v>
      </c>
      <c r="AA83" s="34">
        <v>40</v>
      </c>
      <c r="AC83" s="34">
        <f t="shared" si="26"/>
        <v>0</v>
      </c>
      <c r="AD83" s="34"/>
      <c r="AF83" s="3" t="s">
        <v>25</v>
      </c>
      <c r="AG83" s="34">
        <v>40</v>
      </c>
      <c r="AI83" s="34">
        <f t="shared" si="27"/>
        <v>0</v>
      </c>
      <c r="AJ83" s="34"/>
      <c r="AL83" s="3" t="s">
        <v>25</v>
      </c>
      <c r="AM83" s="34">
        <v>40</v>
      </c>
      <c r="AO83" s="14">
        <f t="shared" si="28"/>
        <v>0</v>
      </c>
      <c r="AP83" s="14"/>
    </row>
    <row r="84" spans="1:43" outlineLevel="1" x14ac:dyDescent="0.3">
      <c r="G84" s="28"/>
      <c r="I84" s="28"/>
      <c r="J84" s="28"/>
      <c r="K84" s="28">
        <f t="shared" si="30"/>
        <v>0</v>
      </c>
      <c r="M84" s="15"/>
      <c r="N84" s="2" t="s">
        <v>26</v>
      </c>
      <c r="O84" s="14">
        <v>40</v>
      </c>
      <c r="Q84" s="34">
        <f t="shared" si="29"/>
        <v>0</v>
      </c>
      <c r="R84" s="34"/>
      <c r="T84" s="3" t="s">
        <v>26</v>
      </c>
      <c r="U84" s="34">
        <v>40</v>
      </c>
      <c r="W84" s="34">
        <f t="shared" si="25"/>
        <v>0</v>
      </c>
      <c r="X84" s="34"/>
      <c r="Z84" s="3" t="s">
        <v>26</v>
      </c>
      <c r="AA84" s="34">
        <v>40</v>
      </c>
      <c r="AC84" s="34">
        <f t="shared" si="26"/>
        <v>0</v>
      </c>
      <c r="AD84" s="34"/>
      <c r="AF84" s="3" t="s">
        <v>26</v>
      </c>
      <c r="AG84" s="34">
        <v>40</v>
      </c>
      <c r="AI84" s="34">
        <f t="shared" si="27"/>
        <v>0</v>
      </c>
      <c r="AJ84" s="34"/>
      <c r="AL84" s="3" t="s">
        <v>26</v>
      </c>
      <c r="AM84" s="34">
        <v>40</v>
      </c>
      <c r="AO84" s="14">
        <f t="shared" si="28"/>
        <v>0</v>
      </c>
      <c r="AP84" s="14"/>
    </row>
    <row r="85" spans="1:43" outlineLevel="1" x14ac:dyDescent="0.3">
      <c r="G85" s="28"/>
      <c r="I85" s="28"/>
      <c r="J85" s="28"/>
      <c r="K85" s="28">
        <f t="shared" si="30"/>
        <v>0</v>
      </c>
      <c r="M85" s="15"/>
      <c r="N85" s="2" t="s">
        <v>27</v>
      </c>
      <c r="O85" s="14">
        <v>40</v>
      </c>
      <c r="Q85" s="34">
        <f>O85*P85</f>
        <v>0</v>
      </c>
      <c r="R85" s="34"/>
      <c r="T85" s="3" t="s">
        <v>27</v>
      </c>
      <c r="U85" s="34">
        <v>40</v>
      </c>
      <c r="W85" s="34">
        <f>U85*V85</f>
        <v>0</v>
      </c>
      <c r="X85" s="34"/>
      <c r="Z85" s="3" t="s">
        <v>27</v>
      </c>
      <c r="AA85" s="34">
        <v>40</v>
      </c>
      <c r="AC85" s="34">
        <f>AA85*AB85</f>
        <v>0</v>
      </c>
      <c r="AD85" s="34"/>
      <c r="AF85" s="3" t="s">
        <v>27</v>
      </c>
      <c r="AG85" s="34">
        <v>40</v>
      </c>
      <c r="AI85" s="34">
        <f>AG85*AH85</f>
        <v>0</v>
      </c>
      <c r="AJ85" s="34"/>
      <c r="AL85" s="3" t="s">
        <v>27</v>
      </c>
      <c r="AM85" s="34">
        <v>40</v>
      </c>
      <c r="AO85" s="14">
        <f>AM85*AN85</f>
        <v>0</v>
      </c>
      <c r="AP85" s="14"/>
    </row>
    <row r="86" spans="1:43" outlineLevel="1" x14ac:dyDescent="0.3">
      <c r="G86" s="28"/>
      <c r="H86" s="28"/>
      <c r="I86" s="28"/>
      <c r="J86" s="28"/>
      <c r="K86" s="28">
        <f t="shared" si="30"/>
        <v>0</v>
      </c>
      <c r="M86" s="15"/>
      <c r="N86" s="2" t="s">
        <v>58</v>
      </c>
      <c r="O86" s="14">
        <v>100.91743119266054</v>
      </c>
      <c r="Q86" s="34">
        <f t="shared" ref="Q86:Q91" si="31">O86*P86</f>
        <v>0</v>
      </c>
      <c r="R86" s="34"/>
      <c r="T86" s="3" t="s">
        <v>58</v>
      </c>
      <c r="U86" s="34">
        <v>100.91743119266054</v>
      </c>
      <c r="W86" s="34">
        <f t="shared" ref="W86:W91" si="32">U86*V86</f>
        <v>0</v>
      </c>
      <c r="X86" s="34"/>
      <c r="Z86" s="3" t="s">
        <v>58</v>
      </c>
      <c r="AA86" s="34">
        <v>100.91743119266054</v>
      </c>
      <c r="AC86" s="34">
        <f t="shared" ref="AC86:AC91" si="33">AA86*AB86</f>
        <v>0</v>
      </c>
      <c r="AD86" s="34"/>
      <c r="AF86" s="3" t="s">
        <v>58</v>
      </c>
      <c r="AG86" s="34">
        <v>100.91743119266054</v>
      </c>
      <c r="AI86" s="34">
        <f t="shared" ref="AI86:AI91" si="34">AG86*AH86</f>
        <v>0</v>
      </c>
      <c r="AJ86" s="34"/>
      <c r="AL86" s="3" t="s">
        <v>58</v>
      </c>
      <c r="AM86" s="34">
        <v>100.91743119266054</v>
      </c>
      <c r="AO86" s="14">
        <f t="shared" ref="AO86:AO91" si="35">AM86*AN86</f>
        <v>0</v>
      </c>
      <c r="AP86" s="14"/>
    </row>
    <row r="87" spans="1:43" outlineLevel="1" x14ac:dyDescent="0.3">
      <c r="G87" s="28"/>
      <c r="H87" s="28"/>
      <c r="I87" s="28"/>
      <c r="J87" s="28"/>
      <c r="K87" s="28">
        <f t="shared" si="30"/>
        <v>0</v>
      </c>
      <c r="M87" s="15"/>
      <c r="N87" s="2" t="s">
        <v>59</v>
      </c>
      <c r="O87" s="14">
        <v>103.63</v>
      </c>
      <c r="Q87" s="34">
        <f t="shared" si="31"/>
        <v>0</v>
      </c>
      <c r="R87" s="34"/>
      <c r="T87" s="3" t="s">
        <v>59</v>
      </c>
      <c r="U87" s="34">
        <v>103.63</v>
      </c>
      <c r="W87" s="34">
        <f t="shared" si="32"/>
        <v>0</v>
      </c>
      <c r="X87" s="34"/>
      <c r="Z87" s="3" t="s">
        <v>59</v>
      </c>
      <c r="AA87" s="34">
        <v>103.63</v>
      </c>
      <c r="AC87" s="34">
        <f t="shared" si="33"/>
        <v>0</v>
      </c>
      <c r="AD87" s="34"/>
      <c r="AF87" s="3" t="s">
        <v>59</v>
      </c>
      <c r="AG87" s="34">
        <v>103.63</v>
      </c>
      <c r="AI87" s="34">
        <f t="shared" si="34"/>
        <v>0</v>
      </c>
      <c r="AJ87" s="34"/>
      <c r="AL87" s="3" t="s">
        <v>59</v>
      </c>
      <c r="AM87" s="34">
        <v>103.63</v>
      </c>
      <c r="AO87" s="14">
        <f t="shared" si="35"/>
        <v>0</v>
      </c>
      <c r="AP87" s="14"/>
    </row>
    <row r="88" spans="1:43" outlineLevel="1" x14ac:dyDescent="0.3">
      <c r="G88" s="28"/>
      <c r="H88" s="28"/>
      <c r="I88" s="28"/>
      <c r="J88" s="28"/>
      <c r="K88" s="28">
        <f t="shared" si="30"/>
        <v>0</v>
      </c>
      <c r="M88" s="15"/>
      <c r="N88" s="2" t="s">
        <v>60</v>
      </c>
      <c r="O88" s="14">
        <v>91.93</v>
      </c>
      <c r="P88" s="3">
        <v>8</v>
      </c>
      <c r="Q88" s="34">
        <f t="shared" si="31"/>
        <v>735.44</v>
      </c>
      <c r="R88" s="34"/>
      <c r="T88" s="3" t="s">
        <v>60</v>
      </c>
      <c r="U88" s="34">
        <v>91.93</v>
      </c>
      <c r="V88" s="3">
        <v>8</v>
      </c>
      <c r="W88" s="34">
        <f t="shared" si="32"/>
        <v>735.44</v>
      </c>
      <c r="X88" s="34"/>
      <c r="Z88" s="3" t="s">
        <v>60</v>
      </c>
      <c r="AA88" s="34">
        <v>91.93</v>
      </c>
      <c r="AC88" s="34">
        <f t="shared" si="33"/>
        <v>0</v>
      </c>
      <c r="AD88" s="34"/>
      <c r="AF88" s="3" t="s">
        <v>60</v>
      </c>
      <c r="AG88" s="34">
        <v>91.93</v>
      </c>
      <c r="AI88" s="34">
        <f t="shared" si="34"/>
        <v>0</v>
      </c>
      <c r="AJ88" s="34"/>
      <c r="AL88" s="3" t="s">
        <v>60</v>
      </c>
      <c r="AM88" s="34">
        <v>91.93</v>
      </c>
      <c r="AO88" s="14">
        <f t="shared" si="35"/>
        <v>0</v>
      </c>
      <c r="AP88" s="14"/>
    </row>
    <row r="89" spans="1:43" outlineLevel="1" x14ac:dyDescent="0.3">
      <c r="G89" s="28"/>
      <c r="H89" s="28"/>
      <c r="I89" s="28"/>
      <c r="J89" s="28"/>
      <c r="K89" s="28">
        <f t="shared" si="30"/>
        <v>0</v>
      </c>
      <c r="M89" s="15"/>
      <c r="N89" s="2" t="s">
        <v>61</v>
      </c>
      <c r="O89" s="14">
        <v>86.78</v>
      </c>
      <c r="Q89" s="34">
        <f t="shared" si="31"/>
        <v>0</v>
      </c>
      <c r="R89" s="34"/>
      <c r="T89" s="3" t="s">
        <v>61</v>
      </c>
      <c r="U89" s="34">
        <v>86.78</v>
      </c>
      <c r="W89" s="34">
        <f t="shared" si="32"/>
        <v>0</v>
      </c>
      <c r="X89" s="34"/>
      <c r="Z89" s="3" t="s">
        <v>61</v>
      </c>
      <c r="AA89" s="34">
        <v>86.78</v>
      </c>
      <c r="AC89" s="34">
        <f t="shared" si="33"/>
        <v>0</v>
      </c>
      <c r="AD89" s="34"/>
      <c r="AF89" s="3" t="s">
        <v>61</v>
      </c>
      <c r="AG89" s="34">
        <v>86.78</v>
      </c>
      <c r="AI89" s="34">
        <f t="shared" si="34"/>
        <v>0</v>
      </c>
      <c r="AJ89" s="34"/>
      <c r="AL89" s="3" t="s">
        <v>61</v>
      </c>
      <c r="AM89" s="34">
        <v>86.78</v>
      </c>
      <c r="AO89" s="14">
        <f t="shared" si="35"/>
        <v>0</v>
      </c>
      <c r="AP89" s="14"/>
    </row>
    <row r="90" spans="1:43" outlineLevel="1" x14ac:dyDescent="0.3">
      <c r="G90" s="28"/>
      <c r="H90" s="28"/>
      <c r="I90" s="28"/>
      <c r="J90" s="28"/>
      <c r="K90" s="28">
        <f t="shared" si="30"/>
        <v>0</v>
      </c>
      <c r="M90" s="15"/>
      <c r="N90" s="2" t="s">
        <v>62</v>
      </c>
      <c r="O90" s="14">
        <v>76.69</v>
      </c>
      <c r="Q90" s="34">
        <f t="shared" si="31"/>
        <v>0</v>
      </c>
      <c r="R90" s="34"/>
      <c r="T90" s="3" t="s">
        <v>62</v>
      </c>
      <c r="U90" s="34">
        <v>76.69</v>
      </c>
      <c r="W90" s="34">
        <f t="shared" si="32"/>
        <v>0</v>
      </c>
      <c r="X90" s="34"/>
      <c r="Z90" s="3" t="s">
        <v>62</v>
      </c>
      <c r="AA90" s="34">
        <v>76.69</v>
      </c>
      <c r="AC90" s="34">
        <f t="shared" si="33"/>
        <v>0</v>
      </c>
      <c r="AD90" s="34"/>
      <c r="AF90" s="3" t="s">
        <v>62</v>
      </c>
      <c r="AG90" s="34">
        <v>76.69</v>
      </c>
      <c r="AI90" s="34">
        <f t="shared" si="34"/>
        <v>0</v>
      </c>
      <c r="AJ90" s="34"/>
      <c r="AL90" s="3" t="s">
        <v>62</v>
      </c>
      <c r="AM90" s="34">
        <v>76.69</v>
      </c>
      <c r="AO90" s="14">
        <f t="shared" si="35"/>
        <v>0</v>
      </c>
      <c r="AP90" s="14"/>
    </row>
    <row r="91" spans="1:43" outlineLevel="1" x14ac:dyDescent="0.3">
      <c r="G91" s="28"/>
      <c r="H91" s="28"/>
      <c r="I91" s="28"/>
      <c r="J91" s="28"/>
      <c r="K91" s="28">
        <f t="shared" si="30"/>
        <v>0</v>
      </c>
      <c r="M91" s="15"/>
      <c r="N91" s="2" t="s">
        <v>63</v>
      </c>
      <c r="O91" s="14">
        <v>76.69</v>
      </c>
      <c r="Q91" s="34">
        <f t="shared" si="31"/>
        <v>0</v>
      </c>
      <c r="R91" s="34"/>
      <c r="T91" s="3" t="s">
        <v>63</v>
      </c>
      <c r="U91" s="34">
        <v>76.69</v>
      </c>
      <c r="W91" s="34">
        <f t="shared" si="32"/>
        <v>0</v>
      </c>
      <c r="X91" s="34"/>
      <c r="Z91" s="3" t="s">
        <v>63</v>
      </c>
      <c r="AA91" s="34">
        <v>76.69</v>
      </c>
      <c r="AC91" s="34">
        <f t="shared" si="33"/>
        <v>0</v>
      </c>
      <c r="AD91" s="34"/>
      <c r="AF91" s="3" t="s">
        <v>63</v>
      </c>
      <c r="AG91" s="34">
        <v>76.69</v>
      </c>
      <c r="AI91" s="34">
        <f t="shared" si="34"/>
        <v>0</v>
      </c>
      <c r="AJ91" s="34"/>
      <c r="AL91" s="3" t="s">
        <v>63</v>
      </c>
      <c r="AM91" s="34">
        <v>76.69</v>
      </c>
      <c r="AO91" s="14">
        <f t="shared" si="35"/>
        <v>0</v>
      </c>
      <c r="AP91" s="14"/>
    </row>
    <row r="92" spans="1:43" outlineLevel="1" x14ac:dyDescent="0.3">
      <c r="G92" s="28"/>
      <c r="H92" s="28"/>
      <c r="I92" s="28"/>
      <c r="J92" s="28"/>
      <c r="K92" s="28">
        <f t="shared" si="30"/>
        <v>0</v>
      </c>
      <c r="M92" s="15"/>
      <c r="O92" s="14"/>
      <c r="Q92" s="34"/>
      <c r="R92" s="34"/>
      <c r="U92" s="34"/>
      <c r="W92" s="34"/>
      <c r="X92" s="34"/>
      <c r="AA92" s="34"/>
      <c r="AC92" s="34"/>
      <c r="AD92" s="34"/>
      <c r="AG92" s="34"/>
      <c r="AI92" s="34"/>
      <c r="AJ92" s="34"/>
      <c r="AM92" s="34"/>
      <c r="AO92" s="14"/>
      <c r="AP92" s="14"/>
    </row>
    <row r="93" spans="1:43" outlineLevel="1" x14ac:dyDescent="0.3">
      <c r="G93" s="28"/>
      <c r="H93" s="28"/>
      <c r="I93" s="28"/>
      <c r="J93" s="28"/>
      <c r="K93" s="28">
        <f t="shared" si="30"/>
        <v>0</v>
      </c>
      <c r="M93" s="15"/>
      <c r="N93" s="1" t="s">
        <v>37</v>
      </c>
      <c r="O93" s="14"/>
      <c r="Q93" s="34"/>
      <c r="R93" s="34"/>
      <c r="T93" s="25" t="s">
        <v>37</v>
      </c>
      <c r="U93" s="34">
        <f>G96</f>
        <v>0</v>
      </c>
      <c r="W93" s="34"/>
      <c r="X93" s="34"/>
      <c r="Z93" s="25" t="s">
        <v>37</v>
      </c>
      <c r="AA93" s="34">
        <f>H96</f>
        <v>0</v>
      </c>
      <c r="AC93" s="34"/>
      <c r="AD93" s="34"/>
      <c r="AF93" s="25" t="s">
        <v>37</v>
      </c>
      <c r="AG93" s="34">
        <f>I96</f>
        <v>0</v>
      </c>
      <c r="AI93" s="34"/>
      <c r="AJ93" s="34"/>
      <c r="AL93" s="25" t="s">
        <v>37</v>
      </c>
      <c r="AM93" s="34">
        <f>J96</f>
        <v>4000</v>
      </c>
      <c r="AO93" s="14"/>
      <c r="AP93" s="14"/>
    </row>
    <row r="94" spans="1:43" outlineLevel="1" x14ac:dyDescent="0.3">
      <c r="E94" s="14"/>
      <c r="G94" s="28"/>
      <c r="H94" s="28"/>
      <c r="I94" s="28"/>
      <c r="J94" s="28"/>
      <c r="K94" s="28">
        <f t="shared" si="30"/>
        <v>0</v>
      </c>
      <c r="L94" s="14"/>
      <c r="M94" s="17"/>
      <c r="Q94" s="34"/>
      <c r="R94" s="34"/>
      <c r="W94" s="34"/>
      <c r="X94" s="34"/>
      <c r="AC94" s="34"/>
      <c r="AD94" s="34"/>
      <c r="AF94" s="25"/>
      <c r="AL94" s="25"/>
    </row>
    <row r="95" spans="1:43" outlineLevel="1" x14ac:dyDescent="0.3">
      <c r="D95" s="25" t="s">
        <v>29</v>
      </c>
      <c r="E95" s="25" t="s">
        <v>30</v>
      </c>
      <c r="F95" s="25" t="s">
        <v>31</v>
      </c>
      <c r="G95" s="28" t="s">
        <v>64</v>
      </c>
      <c r="H95" s="28" t="s">
        <v>65</v>
      </c>
      <c r="I95" s="28" t="s">
        <v>66</v>
      </c>
      <c r="J95" s="28" t="s">
        <v>67</v>
      </c>
      <c r="K95" s="25" t="s">
        <v>32</v>
      </c>
      <c r="L95" s="25" t="s">
        <v>12</v>
      </c>
      <c r="M95" s="11"/>
    </row>
    <row r="96" spans="1:43" x14ac:dyDescent="0.3">
      <c r="A96" s="24" t="str">
        <f>A67</f>
        <v>13.6.9.8.1.3</v>
      </c>
      <c r="B96" s="24" t="str">
        <f>B67</f>
        <v>Compressed Air Distribution</v>
      </c>
      <c r="C96" s="32"/>
      <c r="D96" s="22">
        <f>SUM(P71:P85)+SUM(V71:V85)+SUM(AB71:AB85)+SUM(AH71:AH85)+SUM(AN71:AN85)</f>
        <v>0</v>
      </c>
      <c r="E96" s="23">
        <f>SUM(Q69+W69+AC69+AI69+AO69)</f>
        <v>1470.88</v>
      </c>
      <c r="F96" s="22">
        <f>SUM(S71+Y71+AE71+AK71+AQ71)</f>
        <v>0</v>
      </c>
      <c r="G96" s="29">
        <f>SUM(G71:G94)</f>
        <v>0</v>
      </c>
      <c r="H96" s="29">
        <f t="shared" ref="H96:J96" si="36">SUM(H71:H94)</f>
        <v>0</v>
      </c>
      <c r="I96" s="29">
        <f t="shared" si="36"/>
        <v>0</v>
      </c>
      <c r="J96" s="29">
        <f t="shared" si="36"/>
        <v>4000</v>
      </c>
      <c r="K96" s="23">
        <f>SUM(K71:K94)</f>
        <v>4000</v>
      </c>
      <c r="L96" s="18"/>
      <c r="M96" s="7"/>
      <c r="N96" s="9"/>
      <c r="O96" s="9"/>
      <c r="P96" s="19"/>
      <c r="Q96" s="39"/>
      <c r="R96" s="39"/>
      <c r="S96" s="19"/>
      <c r="T96" s="19"/>
      <c r="U96" s="19"/>
      <c r="V96" s="19"/>
      <c r="W96" s="39"/>
      <c r="X96" s="39"/>
      <c r="Y96" s="19"/>
      <c r="Z96" s="19"/>
      <c r="AA96" s="19"/>
      <c r="AB96" s="19"/>
      <c r="AC96" s="39"/>
      <c r="AD96" s="39"/>
      <c r="AE96" s="19"/>
      <c r="AF96" s="19"/>
      <c r="AG96" s="19"/>
      <c r="AH96" s="19"/>
      <c r="AI96" s="19"/>
      <c r="AJ96" s="19"/>
      <c r="AK96" s="19"/>
      <c r="AL96" s="19"/>
      <c r="AM96" s="19"/>
      <c r="AN96" s="19"/>
      <c r="AO96" s="9"/>
      <c r="AP96" s="9"/>
      <c r="AQ96" s="9"/>
    </row>
    <row r="97" spans="1:43" s="9" customFormat="1" x14ac:dyDescent="0.3">
      <c r="A97" s="5"/>
      <c r="B97" s="5"/>
      <c r="C97" s="5"/>
      <c r="D97" s="6"/>
      <c r="E97" s="7"/>
      <c r="F97" s="6"/>
      <c r="G97" s="6"/>
      <c r="H97" s="6"/>
      <c r="I97" s="6"/>
      <c r="J97" s="6"/>
      <c r="K97" s="7"/>
      <c r="L97" s="7"/>
      <c r="M97" s="7"/>
      <c r="N97" s="6"/>
      <c r="O97" s="6"/>
      <c r="P97" s="8"/>
      <c r="Q97" s="33"/>
      <c r="R97" s="33"/>
      <c r="S97" s="8"/>
      <c r="T97" s="8"/>
      <c r="U97" s="8"/>
      <c r="V97" s="8"/>
      <c r="W97" s="33"/>
      <c r="X97" s="33"/>
      <c r="Y97" s="8"/>
      <c r="Z97" s="8"/>
      <c r="AA97" s="8"/>
      <c r="AB97" s="8"/>
      <c r="AC97" s="33"/>
      <c r="AD97" s="33"/>
      <c r="AE97" s="8"/>
      <c r="AF97" s="8"/>
      <c r="AG97" s="8"/>
      <c r="AH97" s="8"/>
      <c r="AI97" s="8"/>
      <c r="AJ97" s="8"/>
      <c r="AK97" s="8"/>
      <c r="AL97" s="8"/>
      <c r="AM97" s="8"/>
      <c r="AN97" s="8"/>
      <c r="AO97" s="6"/>
      <c r="AP97" s="6"/>
      <c r="AQ97" s="6"/>
    </row>
    <row r="98" spans="1:43" outlineLevel="1" x14ac:dyDescent="0.3">
      <c r="A98" s="20" t="s">
        <v>50</v>
      </c>
      <c r="B98" s="40" t="s">
        <v>51</v>
      </c>
      <c r="C98" s="20"/>
      <c r="D98" s="1"/>
      <c r="E98" s="1"/>
      <c r="F98" s="1"/>
      <c r="G98" s="31"/>
      <c r="H98" s="31"/>
      <c r="I98" s="31"/>
      <c r="J98" s="31"/>
      <c r="K98" s="1"/>
      <c r="L98" s="1"/>
      <c r="M98" s="10"/>
      <c r="N98" s="1"/>
      <c r="O98" s="1"/>
      <c r="P98" s="25"/>
      <c r="Q98" s="25"/>
      <c r="R98" s="25"/>
      <c r="S98" s="25"/>
      <c r="T98" s="25"/>
      <c r="U98" s="25"/>
      <c r="V98" s="25"/>
      <c r="W98" s="25"/>
      <c r="X98" s="25"/>
      <c r="Y98" s="25"/>
      <c r="Z98" s="25"/>
      <c r="AA98" s="25"/>
      <c r="AB98" s="25"/>
      <c r="AC98" s="25"/>
      <c r="AD98" s="25"/>
      <c r="AE98" s="25"/>
      <c r="AF98" s="25"/>
      <c r="AG98" s="25"/>
      <c r="AH98" s="25"/>
      <c r="AI98" s="25"/>
      <c r="AJ98" s="25"/>
      <c r="AK98" s="25"/>
      <c r="AL98" s="25"/>
      <c r="AM98" s="25"/>
      <c r="AN98" s="25"/>
      <c r="AO98" s="1"/>
      <c r="AP98" s="1"/>
      <c r="AQ98" s="1"/>
    </row>
    <row r="99" spans="1:43" s="1" customFormat="1" outlineLevel="1" x14ac:dyDescent="0.3">
      <c r="F99" s="25"/>
      <c r="G99" s="25"/>
      <c r="H99" s="25"/>
      <c r="I99" s="25"/>
      <c r="J99" s="25"/>
      <c r="K99" s="25"/>
      <c r="L99" s="25"/>
      <c r="M99" s="11"/>
      <c r="N99" s="48" t="s">
        <v>68</v>
      </c>
      <c r="O99" s="48"/>
      <c r="P99" s="48"/>
      <c r="Q99" s="48"/>
      <c r="R99" s="48"/>
      <c r="S99" s="48"/>
      <c r="T99" s="47" t="s">
        <v>69</v>
      </c>
      <c r="U99" s="47"/>
      <c r="V99" s="47"/>
      <c r="W99" s="47"/>
      <c r="X99" s="47"/>
      <c r="Y99" s="47"/>
      <c r="Z99" s="47" t="s">
        <v>70</v>
      </c>
      <c r="AA99" s="47"/>
      <c r="AB99" s="47"/>
      <c r="AC99" s="47"/>
      <c r="AD99" s="47"/>
      <c r="AE99" s="47"/>
      <c r="AF99" s="47" t="s">
        <v>71</v>
      </c>
      <c r="AG99" s="47"/>
      <c r="AH99" s="47"/>
      <c r="AI99" s="47"/>
      <c r="AJ99" s="47"/>
      <c r="AK99" s="47"/>
      <c r="AL99" s="47" t="s">
        <v>72</v>
      </c>
      <c r="AM99" s="47"/>
      <c r="AN99" s="47"/>
      <c r="AO99" s="47"/>
      <c r="AP99" s="47"/>
      <c r="AQ99" s="47"/>
    </row>
    <row r="100" spans="1:43" outlineLevel="1" x14ac:dyDescent="0.3">
      <c r="A100" s="47" t="s">
        <v>8</v>
      </c>
      <c r="B100" s="47"/>
      <c r="C100" s="47"/>
      <c r="D100" s="47"/>
      <c r="E100" s="25" t="s">
        <v>10</v>
      </c>
      <c r="F100" s="25" t="s">
        <v>12</v>
      </c>
      <c r="G100" s="4" t="s">
        <v>57</v>
      </c>
      <c r="H100" s="4" t="s">
        <v>6</v>
      </c>
      <c r="I100" s="4" t="s">
        <v>39</v>
      </c>
      <c r="J100" s="4" t="s">
        <v>38</v>
      </c>
      <c r="K100" s="1"/>
      <c r="L100" s="1"/>
      <c r="M100" s="10"/>
      <c r="N100" s="25" t="s">
        <v>2</v>
      </c>
      <c r="O100" s="12" t="s">
        <v>28</v>
      </c>
      <c r="P100" s="13"/>
      <c r="Q100" s="34">
        <f>SUM(Q102:Q122)</f>
        <v>543.11926605504584</v>
      </c>
      <c r="R100" s="25" t="s">
        <v>36</v>
      </c>
      <c r="S100" s="25" t="s">
        <v>4</v>
      </c>
      <c r="T100" s="25" t="s">
        <v>2</v>
      </c>
      <c r="U100" s="25" t="s">
        <v>28</v>
      </c>
      <c r="V100" s="13"/>
      <c r="W100" s="34">
        <f>SUM(W102:W122)</f>
        <v>543.11926605504584</v>
      </c>
      <c r="X100" s="25" t="s">
        <v>36</v>
      </c>
      <c r="Y100" s="25" t="s">
        <v>4</v>
      </c>
      <c r="Z100" s="25" t="s">
        <v>2</v>
      </c>
      <c r="AA100" s="25" t="s">
        <v>28</v>
      </c>
      <c r="AB100" s="13"/>
      <c r="AC100" s="34">
        <f>SUM(AC102:AC122)</f>
        <v>0</v>
      </c>
      <c r="AD100" s="25" t="s">
        <v>36</v>
      </c>
      <c r="AE100" s="25" t="s">
        <v>4</v>
      </c>
      <c r="AF100" s="25" t="s">
        <v>2</v>
      </c>
      <c r="AG100" s="25" t="s">
        <v>28</v>
      </c>
      <c r="AH100" s="13"/>
      <c r="AI100" s="34">
        <f>SUM(AI102:AI122)</f>
        <v>0</v>
      </c>
      <c r="AJ100" s="25" t="s">
        <v>36</v>
      </c>
      <c r="AK100" s="25" t="s">
        <v>4</v>
      </c>
      <c r="AL100" s="25" t="s">
        <v>2</v>
      </c>
      <c r="AM100" s="25" t="s">
        <v>28</v>
      </c>
      <c r="AN100" s="13"/>
      <c r="AO100" s="14">
        <f>SUM(AO102:AO122)</f>
        <v>0</v>
      </c>
      <c r="AP100" s="25" t="s">
        <v>36</v>
      </c>
      <c r="AQ100" s="25" t="s">
        <v>4</v>
      </c>
    </row>
    <row r="101" spans="1:43" outlineLevel="1" x14ac:dyDescent="0.3">
      <c r="A101" s="25" t="s">
        <v>1</v>
      </c>
      <c r="B101" s="25" t="s">
        <v>9</v>
      </c>
      <c r="C101" s="25"/>
      <c r="D101" s="25" t="s">
        <v>34</v>
      </c>
      <c r="E101" s="25" t="s">
        <v>11</v>
      </c>
      <c r="F101" s="25" t="s">
        <v>33</v>
      </c>
      <c r="G101" s="27"/>
      <c r="H101" s="27"/>
      <c r="I101" s="27"/>
      <c r="J101" s="27"/>
      <c r="K101" s="1"/>
      <c r="L101" s="1"/>
      <c r="M101" s="10"/>
      <c r="N101" s="25" t="s">
        <v>3</v>
      </c>
      <c r="O101" s="25" t="s">
        <v>42</v>
      </c>
      <c r="P101" s="25" t="s">
        <v>41</v>
      </c>
      <c r="Q101" s="25" t="s">
        <v>40</v>
      </c>
      <c r="R101" s="25" t="s">
        <v>35</v>
      </c>
      <c r="S101" s="25" t="s">
        <v>5</v>
      </c>
      <c r="T101" s="25" t="s">
        <v>3</v>
      </c>
      <c r="U101" s="25" t="s">
        <v>42</v>
      </c>
      <c r="V101" s="25" t="s">
        <v>41</v>
      </c>
      <c r="W101" s="25" t="s">
        <v>40</v>
      </c>
      <c r="X101" s="25" t="s">
        <v>35</v>
      </c>
      <c r="Y101" s="25" t="s">
        <v>5</v>
      </c>
      <c r="Z101" s="25" t="s">
        <v>3</v>
      </c>
      <c r="AA101" s="25" t="s">
        <v>42</v>
      </c>
      <c r="AB101" s="25" t="s">
        <v>41</v>
      </c>
      <c r="AC101" s="25" t="s">
        <v>40</v>
      </c>
      <c r="AD101" s="25" t="s">
        <v>35</v>
      </c>
      <c r="AE101" s="25" t="s">
        <v>5</v>
      </c>
      <c r="AF101" s="25" t="s">
        <v>3</v>
      </c>
      <c r="AG101" s="25" t="s">
        <v>42</v>
      </c>
      <c r="AH101" s="25" t="s">
        <v>41</v>
      </c>
      <c r="AI101" s="25" t="s">
        <v>40</v>
      </c>
      <c r="AJ101" s="25" t="s">
        <v>35</v>
      </c>
      <c r="AK101" s="25" t="s">
        <v>5</v>
      </c>
      <c r="AL101" s="25" t="s">
        <v>3</v>
      </c>
      <c r="AM101" s="25" t="s">
        <v>42</v>
      </c>
      <c r="AN101" s="25" t="s">
        <v>41</v>
      </c>
      <c r="AO101" s="25" t="s">
        <v>40</v>
      </c>
      <c r="AP101" s="25" t="s">
        <v>35</v>
      </c>
      <c r="AQ101" s="25" t="s">
        <v>5</v>
      </c>
    </row>
    <row r="102" spans="1:43" outlineLevel="1" x14ac:dyDescent="0.3">
      <c r="A102" s="2" t="s">
        <v>53</v>
      </c>
      <c r="B102" s="2" t="s">
        <v>52</v>
      </c>
      <c r="E102" s="14"/>
      <c r="G102" s="28"/>
      <c r="H102" s="28"/>
      <c r="I102" s="28"/>
      <c r="J102" s="28">
        <v>1000</v>
      </c>
      <c r="K102" s="28">
        <f>SUM(G102:J102)</f>
        <v>1000</v>
      </c>
      <c r="M102" s="15"/>
      <c r="N102" s="2" t="s">
        <v>13</v>
      </c>
      <c r="O102" s="14">
        <v>77</v>
      </c>
      <c r="Q102" s="34">
        <f>O102*P102</f>
        <v>0</v>
      </c>
      <c r="R102" s="34"/>
      <c r="T102" s="3" t="s">
        <v>13</v>
      </c>
      <c r="U102" s="34">
        <v>77</v>
      </c>
      <c r="W102" s="34">
        <f>U102*V102</f>
        <v>0</v>
      </c>
      <c r="X102" s="34"/>
      <c r="Z102" s="3" t="s">
        <v>13</v>
      </c>
      <c r="AA102" s="34">
        <v>77</v>
      </c>
      <c r="AC102" s="34">
        <f>AA102*AB102</f>
        <v>0</v>
      </c>
      <c r="AD102" s="34"/>
      <c r="AF102" s="3" t="s">
        <v>13</v>
      </c>
      <c r="AG102" s="34">
        <v>77</v>
      </c>
      <c r="AI102" s="34">
        <f>AG102*AH102</f>
        <v>0</v>
      </c>
      <c r="AJ102" s="34"/>
      <c r="AL102" s="3" t="s">
        <v>13</v>
      </c>
      <c r="AM102" s="34">
        <v>77</v>
      </c>
      <c r="AO102" s="14">
        <f>AM102*AN102</f>
        <v>0</v>
      </c>
      <c r="AP102" s="14"/>
    </row>
    <row r="103" spans="1:43" outlineLevel="1" x14ac:dyDescent="0.3">
      <c r="E103" s="14"/>
      <c r="G103" s="28"/>
      <c r="I103" s="28"/>
      <c r="J103" s="28"/>
      <c r="K103" s="28">
        <f t="shared" ref="K103:K104" si="37">SUM(G103:J103)</f>
        <v>0</v>
      </c>
      <c r="M103" s="15"/>
      <c r="N103" s="2" t="s">
        <v>14</v>
      </c>
      <c r="O103" s="14">
        <v>60</v>
      </c>
      <c r="Q103" s="34">
        <f>O103*P103</f>
        <v>0</v>
      </c>
      <c r="R103" s="34"/>
      <c r="T103" s="3" t="s">
        <v>14</v>
      </c>
      <c r="U103" s="34">
        <v>60</v>
      </c>
      <c r="W103" s="34">
        <f t="shared" ref="W103:W115" si="38">U103*V103</f>
        <v>0</v>
      </c>
      <c r="X103" s="34"/>
      <c r="Z103" s="3" t="s">
        <v>14</v>
      </c>
      <c r="AA103" s="34">
        <v>60</v>
      </c>
      <c r="AC103" s="34">
        <f t="shared" ref="AC103:AC115" si="39">AA103*AB103</f>
        <v>0</v>
      </c>
      <c r="AD103" s="34"/>
      <c r="AF103" s="3" t="s">
        <v>14</v>
      </c>
      <c r="AG103" s="34">
        <v>60</v>
      </c>
      <c r="AI103" s="34">
        <f t="shared" ref="AI103:AI115" si="40">AG103*AH103</f>
        <v>0</v>
      </c>
      <c r="AJ103" s="34"/>
      <c r="AL103" s="3" t="s">
        <v>14</v>
      </c>
      <c r="AM103" s="34">
        <v>60</v>
      </c>
      <c r="AO103" s="14">
        <f t="shared" ref="AO103:AO115" si="41">AM103*AN103</f>
        <v>0</v>
      </c>
      <c r="AP103" s="14"/>
    </row>
    <row r="104" spans="1:43" outlineLevel="1" x14ac:dyDescent="0.3">
      <c r="E104" s="14"/>
      <c r="G104" s="28"/>
      <c r="I104" s="28"/>
      <c r="J104" s="28"/>
      <c r="K104" s="28">
        <f t="shared" si="37"/>
        <v>0</v>
      </c>
      <c r="M104" s="15"/>
      <c r="N104" s="2" t="s">
        <v>15</v>
      </c>
      <c r="O104" s="14">
        <v>48</v>
      </c>
      <c r="Q104" s="34">
        <f t="shared" ref="Q104:Q115" si="42">O104*P104</f>
        <v>0</v>
      </c>
      <c r="R104" s="34"/>
      <c r="T104" s="3" t="s">
        <v>15</v>
      </c>
      <c r="U104" s="34">
        <v>48</v>
      </c>
      <c r="W104" s="34">
        <f t="shared" si="38"/>
        <v>0</v>
      </c>
      <c r="X104" s="34"/>
      <c r="Z104" s="3" t="s">
        <v>15</v>
      </c>
      <c r="AA104" s="34">
        <v>48</v>
      </c>
      <c r="AC104" s="34">
        <f t="shared" si="39"/>
        <v>0</v>
      </c>
      <c r="AD104" s="34"/>
      <c r="AF104" s="3" t="s">
        <v>15</v>
      </c>
      <c r="AG104" s="34">
        <v>48</v>
      </c>
      <c r="AI104" s="34">
        <f t="shared" si="40"/>
        <v>0</v>
      </c>
      <c r="AJ104" s="34"/>
      <c r="AL104" s="3" t="s">
        <v>15</v>
      </c>
      <c r="AM104" s="34">
        <v>48</v>
      </c>
      <c r="AO104" s="14">
        <f t="shared" si="41"/>
        <v>0</v>
      </c>
      <c r="AP104" s="14"/>
    </row>
    <row r="105" spans="1:43" outlineLevel="1" x14ac:dyDescent="0.3">
      <c r="E105" s="14"/>
      <c r="F105" s="16"/>
      <c r="G105" s="28"/>
      <c r="I105" s="28"/>
      <c r="J105" s="28"/>
      <c r="K105" s="28">
        <f>SUM(G105:J105)</f>
        <v>0</v>
      </c>
      <c r="M105" s="15"/>
      <c r="N105" s="2" t="s">
        <v>16</v>
      </c>
      <c r="O105" s="14">
        <v>77</v>
      </c>
      <c r="Q105" s="34">
        <f t="shared" si="42"/>
        <v>0</v>
      </c>
      <c r="R105" s="34"/>
      <c r="T105" s="3" t="s">
        <v>16</v>
      </c>
      <c r="U105" s="34">
        <v>77</v>
      </c>
      <c r="W105" s="34">
        <f t="shared" si="38"/>
        <v>0</v>
      </c>
      <c r="X105" s="34"/>
      <c r="Z105" s="3" t="s">
        <v>16</v>
      </c>
      <c r="AA105" s="34">
        <v>77</v>
      </c>
      <c r="AC105" s="34">
        <f t="shared" si="39"/>
        <v>0</v>
      </c>
      <c r="AD105" s="34"/>
      <c r="AF105" s="3" t="s">
        <v>16</v>
      </c>
      <c r="AG105" s="34">
        <v>77</v>
      </c>
      <c r="AI105" s="34">
        <f t="shared" si="40"/>
        <v>0</v>
      </c>
      <c r="AJ105" s="34"/>
      <c r="AL105" s="3" t="s">
        <v>16</v>
      </c>
      <c r="AM105" s="34">
        <v>77</v>
      </c>
      <c r="AO105" s="14">
        <f t="shared" si="41"/>
        <v>0</v>
      </c>
      <c r="AP105" s="14"/>
    </row>
    <row r="106" spans="1:43" outlineLevel="1" x14ac:dyDescent="0.3">
      <c r="G106" s="28"/>
      <c r="I106" s="28"/>
      <c r="J106" s="28"/>
      <c r="K106" s="28">
        <f t="shared" ref="K106:K125" si="43">SUM(G106:J106)</f>
        <v>0</v>
      </c>
      <c r="L106" s="14"/>
      <c r="M106" s="17"/>
      <c r="N106" s="2" t="s">
        <v>17</v>
      </c>
      <c r="O106" s="14">
        <v>60</v>
      </c>
      <c r="Q106" s="34">
        <f t="shared" si="42"/>
        <v>0</v>
      </c>
      <c r="R106" s="34"/>
      <c r="T106" s="3" t="s">
        <v>17</v>
      </c>
      <c r="U106" s="34">
        <v>60</v>
      </c>
      <c r="W106" s="34">
        <f t="shared" si="38"/>
        <v>0</v>
      </c>
      <c r="X106" s="34"/>
      <c r="Z106" s="3" t="s">
        <v>17</v>
      </c>
      <c r="AA106" s="34">
        <v>60</v>
      </c>
      <c r="AC106" s="34">
        <f t="shared" si="39"/>
        <v>0</v>
      </c>
      <c r="AD106" s="34"/>
      <c r="AF106" s="3" t="s">
        <v>17</v>
      </c>
      <c r="AG106" s="34">
        <v>60</v>
      </c>
      <c r="AI106" s="34">
        <f t="shared" si="40"/>
        <v>0</v>
      </c>
      <c r="AJ106" s="34"/>
      <c r="AL106" s="3" t="s">
        <v>17</v>
      </c>
      <c r="AM106" s="34">
        <v>60</v>
      </c>
      <c r="AO106" s="14">
        <f t="shared" si="41"/>
        <v>0</v>
      </c>
      <c r="AP106" s="14"/>
    </row>
    <row r="107" spans="1:43" outlineLevel="1" x14ac:dyDescent="0.3">
      <c r="E107" s="14"/>
      <c r="F107" s="16"/>
      <c r="G107" s="28"/>
      <c r="I107" s="28"/>
      <c r="J107" s="28"/>
      <c r="K107" s="28">
        <f t="shared" si="43"/>
        <v>0</v>
      </c>
      <c r="M107" s="15"/>
      <c r="N107" s="2" t="s">
        <v>18</v>
      </c>
      <c r="O107" s="14">
        <v>48</v>
      </c>
      <c r="Q107" s="34">
        <f t="shared" si="42"/>
        <v>0</v>
      </c>
      <c r="R107" s="34"/>
      <c r="T107" s="3" t="s">
        <v>18</v>
      </c>
      <c r="U107" s="34">
        <v>48</v>
      </c>
      <c r="W107" s="34">
        <f t="shared" si="38"/>
        <v>0</v>
      </c>
      <c r="X107" s="34"/>
      <c r="Z107" s="3" t="s">
        <v>18</v>
      </c>
      <c r="AA107" s="34">
        <v>48</v>
      </c>
      <c r="AC107" s="34">
        <f t="shared" si="39"/>
        <v>0</v>
      </c>
      <c r="AD107" s="34"/>
      <c r="AF107" s="3" t="s">
        <v>18</v>
      </c>
      <c r="AG107" s="34">
        <v>48</v>
      </c>
      <c r="AI107" s="34">
        <f t="shared" si="40"/>
        <v>0</v>
      </c>
      <c r="AJ107" s="34"/>
      <c r="AL107" s="3" t="s">
        <v>18</v>
      </c>
      <c r="AM107" s="34">
        <v>48</v>
      </c>
      <c r="AO107" s="14">
        <f t="shared" si="41"/>
        <v>0</v>
      </c>
      <c r="AP107" s="14"/>
    </row>
    <row r="108" spans="1:43" outlineLevel="1" x14ac:dyDescent="0.3">
      <c r="F108" s="16"/>
      <c r="G108" s="28"/>
      <c r="I108" s="28"/>
      <c r="J108" s="28"/>
      <c r="K108" s="28">
        <f t="shared" si="43"/>
        <v>0</v>
      </c>
      <c r="M108" s="15"/>
      <c r="N108" s="2" t="s">
        <v>19</v>
      </c>
      <c r="O108" s="14">
        <v>60</v>
      </c>
      <c r="Q108" s="34">
        <f t="shared" si="42"/>
        <v>0</v>
      </c>
      <c r="R108" s="34"/>
      <c r="T108" s="3" t="s">
        <v>19</v>
      </c>
      <c r="U108" s="34">
        <v>60</v>
      </c>
      <c r="W108" s="34">
        <f t="shared" si="38"/>
        <v>0</v>
      </c>
      <c r="X108" s="34"/>
      <c r="Z108" s="3" t="s">
        <v>19</v>
      </c>
      <c r="AA108" s="34">
        <v>60</v>
      </c>
      <c r="AC108" s="34">
        <f t="shared" si="39"/>
        <v>0</v>
      </c>
      <c r="AD108" s="34"/>
      <c r="AF108" s="3" t="s">
        <v>19</v>
      </c>
      <c r="AG108" s="34">
        <v>60</v>
      </c>
      <c r="AI108" s="34">
        <f t="shared" si="40"/>
        <v>0</v>
      </c>
      <c r="AJ108" s="34"/>
      <c r="AL108" s="3" t="s">
        <v>19</v>
      </c>
      <c r="AM108" s="34">
        <v>60</v>
      </c>
      <c r="AO108" s="14">
        <f t="shared" si="41"/>
        <v>0</v>
      </c>
      <c r="AP108" s="14"/>
    </row>
    <row r="109" spans="1:43" outlineLevel="1" x14ac:dyDescent="0.3">
      <c r="F109" s="16"/>
      <c r="G109" s="28"/>
      <c r="I109" s="28"/>
      <c r="J109" s="28"/>
      <c r="K109" s="28">
        <f t="shared" si="43"/>
        <v>0</v>
      </c>
      <c r="M109" s="15"/>
      <c r="N109" s="2" t="s">
        <v>20</v>
      </c>
      <c r="O109" s="14">
        <v>48</v>
      </c>
      <c r="Q109" s="34">
        <f t="shared" si="42"/>
        <v>0</v>
      </c>
      <c r="R109" s="34"/>
      <c r="T109" s="3" t="s">
        <v>20</v>
      </c>
      <c r="U109" s="34">
        <v>48</v>
      </c>
      <c r="W109" s="34">
        <f t="shared" si="38"/>
        <v>0</v>
      </c>
      <c r="X109" s="34"/>
      <c r="Z109" s="3" t="s">
        <v>20</v>
      </c>
      <c r="AA109" s="34">
        <v>48</v>
      </c>
      <c r="AC109" s="34">
        <f t="shared" si="39"/>
        <v>0</v>
      </c>
      <c r="AD109" s="34"/>
      <c r="AF109" s="3" t="s">
        <v>20</v>
      </c>
      <c r="AG109" s="34">
        <v>48</v>
      </c>
      <c r="AI109" s="34">
        <f t="shared" si="40"/>
        <v>0</v>
      </c>
      <c r="AJ109" s="34"/>
      <c r="AL109" s="3" t="s">
        <v>20</v>
      </c>
      <c r="AM109" s="34">
        <v>48</v>
      </c>
      <c r="AO109" s="14">
        <f t="shared" si="41"/>
        <v>0</v>
      </c>
      <c r="AP109" s="14"/>
    </row>
    <row r="110" spans="1:43" outlineLevel="1" x14ac:dyDescent="0.3">
      <c r="G110" s="28"/>
      <c r="I110" s="28"/>
      <c r="J110" s="28"/>
      <c r="K110" s="28">
        <f t="shared" si="43"/>
        <v>0</v>
      </c>
      <c r="M110" s="15"/>
      <c r="N110" s="2" t="s">
        <v>21</v>
      </c>
      <c r="O110" s="14">
        <v>40</v>
      </c>
      <c r="Q110" s="34">
        <f t="shared" si="42"/>
        <v>0</v>
      </c>
      <c r="R110" s="34"/>
      <c r="T110" s="3" t="s">
        <v>21</v>
      </c>
      <c r="U110" s="34">
        <v>40</v>
      </c>
      <c r="W110" s="34">
        <f t="shared" si="38"/>
        <v>0</v>
      </c>
      <c r="X110" s="34"/>
      <c r="Z110" s="3" t="s">
        <v>21</v>
      </c>
      <c r="AA110" s="34">
        <v>40</v>
      </c>
      <c r="AC110" s="34">
        <f t="shared" si="39"/>
        <v>0</v>
      </c>
      <c r="AD110" s="34"/>
      <c r="AF110" s="3" t="s">
        <v>21</v>
      </c>
      <c r="AG110" s="34">
        <v>40</v>
      </c>
      <c r="AI110" s="34">
        <f t="shared" si="40"/>
        <v>0</v>
      </c>
      <c r="AJ110" s="34"/>
      <c r="AL110" s="3" t="s">
        <v>21</v>
      </c>
      <c r="AM110" s="34">
        <v>40</v>
      </c>
      <c r="AO110" s="14">
        <f t="shared" si="41"/>
        <v>0</v>
      </c>
      <c r="AP110" s="14"/>
    </row>
    <row r="111" spans="1:43" outlineLevel="1" x14ac:dyDescent="0.3">
      <c r="G111" s="28"/>
      <c r="I111" s="28"/>
      <c r="J111" s="28"/>
      <c r="K111" s="28">
        <f t="shared" si="43"/>
        <v>0</v>
      </c>
      <c r="M111" s="15"/>
      <c r="N111" s="2" t="s">
        <v>22</v>
      </c>
      <c r="O111" s="14">
        <v>48</v>
      </c>
      <c r="Q111" s="34">
        <f t="shared" si="42"/>
        <v>0</v>
      </c>
      <c r="R111" s="34"/>
      <c r="T111" s="3" t="s">
        <v>22</v>
      </c>
      <c r="U111" s="34">
        <v>48</v>
      </c>
      <c r="W111" s="34">
        <f t="shared" si="38"/>
        <v>0</v>
      </c>
      <c r="X111" s="34"/>
      <c r="Z111" s="3" t="s">
        <v>22</v>
      </c>
      <c r="AA111" s="34">
        <v>48</v>
      </c>
      <c r="AC111" s="34">
        <f t="shared" si="39"/>
        <v>0</v>
      </c>
      <c r="AD111" s="34"/>
      <c r="AF111" s="3" t="s">
        <v>22</v>
      </c>
      <c r="AG111" s="34">
        <v>48</v>
      </c>
      <c r="AI111" s="34">
        <f t="shared" si="40"/>
        <v>0</v>
      </c>
      <c r="AJ111" s="34"/>
      <c r="AL111" s="3" t="s">
        <v>22</v>
      </c>
      <c r="AM111" s="34">
        <v>48</v>
      </c>
      <c r="AO111" s="14">
        <f t="shared" si="41"/>
        <v>0</v>
      </c>
      <c r="AP111" s="14"/>
    </row>
    <row r="112" spans="1:43" outlineLevel="1" x14ac:dyDescent="0.3">
      <c r="G112" s="28"/>
      <c r="I112" s="28"/>
      <c r="J112" s="28"/>
      <c r="K112" s="28">
        <f t="shared" si="43"/>
        <v>0</v>
      </c>
      <c r="M112" s="15"/>
      <c r="N112" s="2" t="s">
        <v>23</v>
      </c>
      <c r="O112" s="14">
        <v>68</v>
      </c>
      <c r="Q112" s="34">
        <f t="shared" si="42"/>
        <v>0</v>
      </c>
      <c r="R112" s="34"/>
      <c r="T112" s="3" t="s">
        <v>23</v>
      </c>
      <c r="U112" s="34">
        <v>68</v>
      </c>
      <c r="W112" s="34">
        <f t="shared" si="38"/>
        <v>0</v>
      </c>
      <c r="X112" s="34"/>
      <c r="Z112" s="3" t="s">
        <v>23</v>
      </c>
      <c r="AA112" s="34">
        <v>68</v>
      </c>
      <c r="AC112" s="34">
        <f t="shared" si="39"/>
        <v>0</v>
      </c>
      <c r="AD112" s="34"/>
      <c r="AF112" s="3" t="s">
        <v>23</v>
      </c>
      <c r="AG112" s="34">
        <v>68</v>
      </c>
      <c r="AI112" s="34">
        <f t="shared" si="40"/>
        <v>0</v>
      </c>
      <c r="AJ112" s="34"/>
      <c r="AL112" s="3" t="s">
        <v>23</v>
      </c>
      <c r="AM112" s="34">
        <v>68</v>
      </c>
      <c r="AO112" s="14">
        <f t="shared" si="41"/>
        <v>0</v>
      </c>
      <c r="AP112" s="14"/>
    </row>
    <row r="113" spans="1:43" outlineLevel="1" x14ac:dyDescent="0.3">
      <c r="G113" s="28"/>
      <c r="I113" s="28"/>
      <c r="J113" s="28"/>
      <c r="K113" s="28">
        <f t="shared" si="43"/>
        <v>0</v>
      </c>
      <c r="M113" s="15"/>
      <c r="N113" s="2" t="s">
        <v>24</v>
      </c>
      <c r="O113" s="14">
        <v>95</v>
      </c>
      <c r="Q113" s="34">
        <f t="shared" si="42"/>
        <v>0</v>
      </c>
      <c r="R113" s="34"/>
      <c r="T113" s="3" t="s">
        <v>24</v>
      </c>
      <c r="U113" s="34">
        <v>95</v>
      </c>
      <c r="W113" s="34">
        <f t="shared" si="38"/>
        <v>0</v>
      </c>
      <c r="X113" s="34"/>
      <c r="Z113" s="3" t="s">
        <v>24</v>
      </c>
      <c r="AA113" s="34">
        <v>95</v>
      </c>
      <c r="AC113" s="34">
        <f t="shared" si="39"/>
        <v>0</v>
      </c>
      <c r="AD113" s="34"/>
      <c r="AF113" s="3" t="s">
        <v>24</v>
      </c>
      <c r="AG113" s="34">
        <v>95</v>
      </c>
      <c r="AI113" s="34">
        <f t="shared" si="40"/>
        <v>0</v>
      </c>
      <c r="AJ113" s="34"/>
      <c r="AL113" s="3" t="s">
        <v>24</v>
      </c>
      <c r="AM113" s="34">
        <v>95</v>
      </c>
      <c r="AO113" s="14">
        <f t="shared" si="41"/>
        <v>0</v>
      </c>
      <c r="AP113" s="14"/>
    </row>
    <row r="114" spans="1:43" outlineLevel="1" x14ac:dyDescent="0.3">
      <c r="G114" s="28"/>
      <c r="I114" s="28"/>
      <c r="J114" s="28"/>
      <c r="K114" s="28">
        <f t="shared" si="43"/>
        <v>0</v>
      </c>
      <c r="M114" s="15"/>
      <c r="N114" s="2" t="s">
        <v>25</v>
      </c>
      <c r="O114" s="14">
        <v>40</v>
      </c>
      <c r="Q114" s="34">
        <f t="shared" si="42"/>
        <v>0</v>
      </c>
      <c r="R114" s="34"/>
      <c r="T114" s="3" t="s">
        <v>25</v>
      </c>
      <c r="U114" s="34">
        <v>40</v>
      </c>
      <c r="W114" s="34">
        <f t="shared" si="38"/>
        <v>0</v>
      </c>
      <c r="X114" s="34"/>
      <c r="Z114" s="3" t="s">
        <v>25</v>
      </c>
      <c r="AA114" s="34">
        <v>40</v>
      </c>
      <c r="AC114" s="34">
        <f t="shared" si="39"/>
        <v>0</v>
      </c>
      <c r="AD114" s="34"/>
      <c r="AF114" s="3" t="s">
        <v>25</v>
      </c>
      <c r="AG114" s="34">
        <v>40</v>
      </c>
      <c r="AI114" s="34">
        <f t="shared" si="40"/>
        <v>0</v>
      </c>
      <c r="AJ114" s="34"/>
      <c r="AL114" s="3" t="s">
        <v>25</v>
      </c>
      <c r="AM114" s="34">
        <v>40</v>
      </c>
      <c r="AO114" s="14">
        <f t="shared" si="41"/>
        <v>0</v>
      </c>
      <c r="AP114" s="14"/>
    </row>
    <row r="115" spans="1:43" outlineLevel="1" x14ac:dyDescent="0.3">
      <c r="G115" s="28"/>
      <c r="I115" s="28"/>
      <c r="J115" s="28"/>
      <c r="K115" s="28">
        <f t="shared" si="43"/>
        <v>0</v>
      </c>
      <c r="M115" s="15"/>
      <c r="N115" s="2" t="s">
        <v>26</v>
      </c>
      <c r="O115" s="14">
        <v>40</v>
      </c>
      <c r="Q115" s="34">
        <f t="shared" si="42"/>
        <v>0</v>
      </c>
      <c r="R115" s="34"/>
      <c r="T115" s="3" t="s">
        <v>26</v>
      </c>
      <c r="U115" s="34">
        <v>40</v>
      </c>
      <c r="W115" s="34">
        <f t="shared" si="38"/>
        <v>0</v>
      </c>
      <c r="X115" s="34"/>
      <c r="Z115" s="3" t="s">
        <v>26</v>
      </c>
      <c r="AA115" s="34">
        <v>40</v>
      </c>
      <c r="AC115" s="34">
        <f t="shared" si="39"/>
        <v>0</v>
      </c>
      <c r="AD115" s="34"/>
      <c r="AF115" s="3" t="s">
        <v>26</v>
      </c>
      <c r="AG115" s="34">
        <v>40</v>
      </c>
      <c r="AI115" s="34">
        <f t="shared" si="40"/>
        <v>0</v>
      </c>
      <c r="AJ115" s="34"/>
      <c r="AL115" s="3" t="s">
        <v>26</v>
      </c>
      <c r="AM115" s="34">
        <v>40</v>
      </c>
      <c r="AO115" s="14">
        <f t="shared" si="41"/>
        <v>0</v>
      </c>
      <c r="AP115" s="14"/>
    </row>
    <row r="116" spans="1:43" outlineLevel="1" x14ac:dyDescent="0.3">
      <c r="G116" s="28"/>
      <c r="I116" s="28"/>
      <c r="J116" s="28"/>
      <c r="K116" s="28">
        <f t="shared" si="43"/>
        <v>0</v>
      </c>
      <c r="M116" s="15"/>
      <c r="N116" s="2" t="s">
        <v>27</v>
      </c>
      <c r="O116" s="14">
        <v>40</v>
      </c>
      <c r="Q116" s="34">
        <f>O116*P116</f>
        <v>0</v>
      </c>
      <c r="R116" s="34"/>
      <c r="T116" s="3" t="s">
        <v>27</v>
      </c>
      <c r="U116" s="34">
        <v>40</v>
      </c>
      <c r="W116" s="34">
        <f>U116*V116</f>
        <v>0</v>
      </c>
      <c r="X116" s="34"/>
      <c r="Z116" s="3" t="s">
        <v>27</v>
      </c>
      <c r="AA116" s="34">
        <v>40</v>
      </c>
      <c r="AC116" s="34">
        <f>AA116*AB116</f>
        <v>0</v>
      </c>
      <c r="AD116" s="34"/>
      <c r="AF116" s="3" t="s">
        <v>27</v>
      </c>
      <c r="AG116" s="34">
        <v>40</v>
      </c>
      <c r="AI116" s="34">
        <f>AG116*AH116</f>
        <v>0</v>
      </c>
      <c r="AJ116" s="34"/>
      <c r="AL116" s="3" t="s">
        <v>27</v>
      </c>
      <c r="AM116" s="34">
        <v>40</v>
      </c>
      <c r="AO116" s="14">
        <f>AM116*AN116</f>
        <v>0</v>
      </c>
      <c r="AP116" s="14"/>
    </row>
    <row r="117" spans="1:43" outlineLevel="1" x14ac:dyDescent="0.3">
      <c r="G117" s="28"/>
      <c r="H117" s="28"/>
      <c r="I117" s="28"/>
      <c r="J117" s="28"/>
      <c r="K117" s="28">
        <f t="shared" si="43"/>
        <v>0</v>
      </c>
      <c r="M117" s="15"/>
      <c r="N117" s="2" t="s">
        <v>58</v>
      </c>
      <c r="O117" s="14">
        <f>110/$O$1</f>
        <v>100.91743119266054</v>
      </c>
      <c r="Q117" s="34">
        <f t="shared" ref="Q117:Q122" si="44">O117*P117</f>
        <v>0</v>
      </c>
      <c r="R117" s="34"/>
      <c r="T117" s="3" t="s">
        <v>58</v>
      </c>
      <c r="U117" s="34">
        <f>110/$O$1</f>
        <v>100.91743119266054</v>
      </c>
      <c r="W117" s="34">
        <f t="shared" ref="W117:W122" si="45">U117*V117</f>
        <v>0</v>
      </c>
      <c r="X117" s="34"/>
      <c r="Z117" s="3" t="s">
        <v>58</v>
      </c>
      <c r="AA117" s="34">
        <f>110/$O$1</f>
        <v>100.91743119266054</v>
      </c>
      <c r="AC117" s="34">
        <f t="shared" ref="AC117:AC122" si="46">AA117*AB117</f>
        <v>0</v>
      </c>
      <c r="AD117" s="34"/>
      <c r="AF117" s="3" t="s">
        <v>58</v>
      </c>
      <c r="AG117" s="34">
        <f>110/$O$1</f>
        <v>100.91743119266054</v>
      </c>
      <c r="AI117" s="34">
        <f t="shared" ref="AI117:AI122" si="47">AG117*AH117</f>
        <v>0</v>
      </c>
      <c r="AJ117" s="34"/>
      <c r="AL117" s="3" t="s">
        <v>58</v>
      </c>
      <c r="AM117" s="34">
        <f>110/$O$1</f>
        <v>100.91743119266054</v>
      </c>
      <c r="AO117" s="14">
        <f t="shared" ref="AO117:AO122" si="48">AM117*AN117</f>
        <v>0</v>
      </c>
      <c r="AP117" s="14"/>
    </row>
    <row r="118" spans="1:43" outlineLevel="1" x14ac:dyDescent="0.3">
      <c r="G118" s="28"/>
      <c r="H118" s="28"/>
      <c r="I118" s="28"/>
      <c r="J118" s="28"/>
      <c r="K118" s="28">
        <f t="shared" si="43"/>
        <v>0</v>
      </c>
      <c r="M118" s="15"/>
      <c r="N118" s="2" t="s">
        <v>59</v>
      </c>
      <c r="O118" s="14">
        <f>91/$O$1</f>
        <v>83.486238532110079</v>
      </c>
      <c r="Q118" s="34">
        <f t="shared" si="44"/>
        <v>0</v>
      </c>
      <c r="R118" s="34"/>
      <c r="T118" s="3" t="s">
        <v>59</v>
      </c>
      <c r="U118" s="34">
        <f>91/$O$1</f>
        <v>83.486238532110079</v>
      </c>
      <c r="W118" s="34">
        <f t="shared" si="45"/>
        <v>0</v>
      </c>
      <c r="X118" s="34"/>
      <c r="Z118" s="3" t="s">
        <v>59</v>
      </c>
      <c r="AA118" s="34">
        <f>91/$O$1</f>
        <v>83.486238532110079</v>
      </c>
      <c r="AC118" s="34">
        <f t="shared" si="46"/>
        <v>0</v>
      </c>
      <c r="AD118" s="34"/>
      <c r="AF118" s="3" t="s">
        <v>59</v>
      </c>
      <c r="AG118" s="34">
        <f>91/$O$1</f>
        <v>83.486238532110079</v>
      </c>
      <c r="AI118" s="34">
        <f t="shared" si="47"/>
        <v>0</v>
      </c>
      <c r="AJ118" s="34"/>
      <c r="AL118" s="3" t="s">
        <v>59</v>
      </c>
      <c r="AM118" s="34">
        <f>91/$O$1</f>
        <v>83.486238532110079</v>
      </c>
      <c r="AO118" s="14">
        <f t="shared" si="48"/>
        <v>0</v>
      </c>
      <c r="AP118" s="14"/>
    </row>
    <row r="119" spans="1:43" outlineLevel="1" x14ac:dyDescent="0.3">
      <c r="G119" s="28"/>
      <c r="H119" s="28"/>
      <c r="I119" s="28"/>
      <c r="J119" s="28"/>
      <c r="K119" s="28">
        <f t="shared" si="43"/>
        <v>0</v>
      </c>
      <c r="M119" s="15"/>
      <c r="N119" s="2" t="s">
        <v>60</v>
      </c>
      <c r="O119" s="14">
        <f>74/$O$1</f>
        <v>67.88990825688073</v>
      </c>
      <c r="P119" s="3">
        <v>8</v>
      </c>
      <c r="Q119" s="34">
        <f t="shared" si="44"/>
        <v>543.11926605504584</v>
      </c>
      <c r="R119" s="34"/>
      <c r="T119" s="3" t="s">
        <v>60</v>
      </c>
      <c r="U119" s="34">
        <f>74/$O$1</f>
        <v>67.88990825688073</v>
      </c>
      <c r="V119" s="3">
        <v>8</v>
      </c>
      <c r="W119" s="34">
        <f t="shared" si="45"/>
        <v>543.11926605504584</v>
      </c>
      <c r="X119" s="34"/>
      <c r="Z119" s="3" t="s">
        <v>60</v>
      </c>
      <c r="AA119" s="34">
        <f>74/$O$1</f>
        <v>67.88990825688073</v>
      </c>
      <c r="AC119" s="34">
        <f t="shared" si="46"/>
        <v>0</v>
      </c>
      <c r="AD119" s="34"/>
      <c r="AF119" s="3" t="s">
        <v>60</v>
      </c>
      <c r="AG119" s="34">
        <f>74/$O$1</f>
        <v>67.88990825688073</v>
      </c>
      <c r="AI119" s="34">
        <f t="shared" si="47"/>
        <v>0</v>
      </c>
      <c r="AJ119" s="34"/>
      <c r="AL119" s="3" t="s">
        <v>60</v>
      </c>
      <c r="AM119" s="34">
        <f>74/$O$1</f>
        <v>67.88990825688073</v>
      </c>
      <c r="AO119" s="14">
        <f t="shared" si="48"/>
        <v>0</v>
      </c>
      <c r="AP119" s="14"/>
    </row>
    <row r="120" spans="1:43" outlineLevel="1" x14ac:dyDescent="0.3">
      <c r="G120" s="28"/>
      <c r="H120" s="28"/>
      <c r="I120" s="28"/>
      <c r="J120" s="28"/>
      <c r="K120" s="28">
        <f t="shared" si="43"/>
        <v>0</v>
      </c>
      <c r="M120" s="15"/>
      <c r="N120" s="2" t="s">
        <v>61</v>
      </c>
      <c r="O120" s="14">
        <f>63/$O$1</f>
        <v>57.798165137614674</v>
      </c>
      <c r="Q120" s="34">
        <f t="shared" si="44"/>
        <v>0</v>
      </c>
      <c r="R120" s="34"/>
      <c r="T120" s="3" t="s">
        <v>61</v>
      </c>
      <c r="U120" s="34">
        <f>63/$O$1</f>
        <v>57.798165137614674</v>
      </c>
      <c r="W120" s="34">
        <f t="shared" si="45"/>
        <v>0</v>
      </c>
      <c r="X120" s="34"/>
      <c r="Z120" s="3" t="s">
        <v>61</v>
      </c>
      <c r="AA120" s="34">
        <f>63/$O$1</f>
        <v>57.798165137614674</v>
      </c>
      <c r="AC120" s="34">
        <f t="shared" si="46"/>
        <v>0</v>
      </c>
      <c r="AD120" s="34"/>
      <c r="AF120" s="3" t="s">
        <v>61</v>
      </c>
      <c r="AG120" s="34">
        <f>63/$O$1</f>
        <v>57.798165137614674</v>
      </c>
      <c r="AI120" s="34">
        <f t="shared" si="47"/>
        <v>0</v>
      </c>
      <c r="AJ120" s="34"/>
      <c r="AL120" s="3" t="s">
        <v>61</v>
      </c>
      <c r="AM120" s="34">
        <f>63/$O$1</f>
        <v>57.798165137614674</v>
      </c>
      <c r="AO120" s="14">
        <f t="shared" si="48"/>
        <v>0</v>
      </c>
      <c r="AP120" s="14"/>
    </row>
    <row r="121" spans="1:43" outlineLevel="1" x14ac:dyDescent="0.3">
      <c r="G121" s="28"/>
      <c r="H121" s="28"/>
      <c r="I121" s="28"/>
      <c r="J121" s="28"/>
      <c r="K121" s="28">
        <f t="shared" si="43"/>
        <v>0</v>
      </c>
      <c r="M121" s="15"/>
      <c r="N121" s="2" t="s">
        <v>62</v>
      </c>
      <c r="O121" s="14">
        <f>56/$O$1</f>
        <v>51.376146788990823</v>
      </c>
      <c r="Q121" s="34">
        <f t="shared" si="44"/>
        <v>0</v>
      </c>
      <c r="R121" s="34"/>
      <c r="T121" s="3" t="s">
        <v>62</v>
      </c>
      <c r="U121" s="34">
        <f>56/$O$1</f>
        <v>51.376146788990823</v>
      </c>
      <c r="W121" s="34">
        <f t="shared" si="45"/>
        <v>0</v>
      </c>
      <c r="X121" s="34"/>
      <c r="Z121" s="3" t="s">
        <v>62</v>
      </c>
      <c r="AA121" s="34">
        <f>56/$O$1</f>
        <v>51.376146788990823</v>
      </c>
      <c r="AC121" s="34">
        <f t="shared" si="46"/>
        <v>0</v>
      </c>
      <c r="AD121" s="34"/>
      <c r="AF121" s="3" t="s">
        <v>62</v>
      </c>
      <c r="AG121" s="34">
        <f>56/$O$1</f>
        <v>51.376146788990823</v>
      </c>
      <c r="AI121" s="34">
        <f t="shared" si="47"/>
        <v>0</v>
      </c>
      <c r="AJ121" s="34"/>
      <c r="AL121" s="3" t="s">
        <v>62</v>
      </c>
      <c r="AM121" s="34">
        <f>56/$O$1</f>
        <v>51.376146788990823</v>
      </c>
      <c r="AO121" s="14">
        <f t="shared" si="48"/>
        <v>0</v>
      </c>
      <c r="AP121" s="14"/>
    </row>
    <row r="122" spans="1:43" outlineLevel="1" x14ac:dyDescent="0.3">
      <c r="G122" s="28"/>
      <c r="H122" s="28"/>
      <c r="I122" s="28"/>
      <c r="J122" s="28"/>
      <c r="K122" s="28">
        <f t="shared" si="43"/>
        <v>0</v>
      </c>
      <c r="M122" s="15"/>
      <c r="N122" s="2" t="s">
        <v>63</v>
      </c>
      <c r="O122" s="14">
        <f>42/$O$1</f>
        <v>38.532110091743114</v>
      </c>
      <c r="Q122" s="34">
        <f t="shared" si="44"/>
        <v>0</v>
      </c>
      <c r="R122" s="34"/>
      <c r="T122" s="3" t="s">
        <v>63</v>
      </c>
      <c r="U122" s="34">
        <f>42/$O$1</f>
        <v>38.532110091743114</v>
      </c>
      <c r="W122" s="34">
        <f t="shared" si="45"/>
        <v>0</v>
      </c>
      <c r="X122" s="34"/>
      <c r="Z122" s="3" t="s">
        <v>63</v>
      </c>
      <c r="AA122" s="34">
        <f>42/$O$1</f>
        <v>38.532110091743114</v>
      </c>
      <c r="AC122" s="34">
        <f t="shared" si="46"/>
        <v>0</v>
      </c>
      <c r="AD122" s="34"/>
      <c r="AF122" s="3" t="s">
        <v>63</v>
      </c>
      <c r="AG122" s="34">
        <f>42/$O$1</f>
        <v>38.532110091743114</v>
      </c>
      <c r="AI122" s="34">
        <f t="shared" si="47"/>
        <v>0</v>
      </c>
      <c r="AJ122" s="34"/>
      <c r="AL122" s="3" t="s">
        <v>63</v>
      </c>
      <c r="AM122" s="34">
        <f>42/$O$1</f>
        <v>38.532110091743114</v>
      </c>
      <c r="AO122" s="14">
        <f t="shared" si="48"/>
        <v>0</v>
      </c>
      <c r="AP122" s="14"/>
    </row>
    <row r="123" spans="1:43" outlineLevel="1" x14ac:dyDescent="0.3">
      <c r="G123" s="28"/>
      <c r="H123" s="28"/>
      <c r="I123" s="28"/>
      <c r="J123" s="28"/>
      <c r="K123" s="28">
        <f t="shared" si="43"/>
        <v>0</v>
      </c>
      <c r="M123" s="15"/>
      <c r="O123" s="14"/>
      <c r="Q123" s="34"/>
      <c r="R123" s="34"/>
      <c r="U123" s="34"/>
      <c r="W123" s="34"/>
      <c r="X123" s="34"/>
      <c r="AA123" s="34"/>
      <c r="AC123" s="34"/>
      <c r="AD123" s="34"/>
      <c r="AG123" s="34"/>
      <c r="AI123" s="34"/>
      <c r="AJ123" s="34"/>
      <c r="AM123" s="34"/>
      <c r="AO123" s="14"/>
      <c r="AP123" s="14"/>
    </row>
    <row r="124" spans="1:43" outlineLevel="1" x14ac:dyDescent="0.3">
      <c r="G124" s="28"/>
      <c r="H124" s="28"/>
      <c r="I124" s="28"/>
      <c r="J124" s="28"/>
      <c r="K124" s="28">
        <f t="shared" si="43"/>
        <v>0</v>
      </c>
      <c r="M124" s="15"/>
      <c r="N124" s="1" t="s">
        <v>37</v>
      </c>
      <c r="O124" s="14"/>
      <c r="Q124" s="34"/>
      <c r="R124" s="34"/>
      <c r="T124" s="25" t="s">
        <v>37</v>
      </c>
      <c r="U124" s="34">
        <f>G127</f>
        <v>0</v>
      </c>
      <c r="W124" s="34"/>
      <c r="X124" s="34"/>
      <c r="Z124" s="25" t="s">
        <v>37</v>
      </c>
      <c r="AA124" s="34">
        <f>H127</f>
        <v>0</v>
      </c>
      <c r="AC124" s="34"/>
      <c r="AD124" s="34"/>
      <c r="AF124" s="25" t="s">
        <v>37</v>
      </c>
      <c r="AG124" s="34">
        <f>I127</f>
        <v>0</v>
      </c>
      <c r="AI124" s="34"/>
      <c r="AJ124" s="34"/>
      <c r="AL124" s="25" t="s">
        <v>37</v>
      </c>
      <c r="AM124" s="34">
        <f>J127</f>
        <v>1000</v>
      </c>
      <c r="AO124" s="14"/>
      <c r="AP124" s="14"/>
    </row>
    <row r="125" spans="1:43" outlineLevel="1" x14ac:dyDescent="0.3">
      <c r="E125" s="14"/>
      <c r="G125" s="28"/>
      <c r="H125" s="28"/>
      <c r="I125" s="28"/>
      <c r="J125" s="28"/>
      <c r="K125" s="28">
        <f t="shared" si="43"/>
        <v>0</v>
      </c>
      <c r="L125" s="14"/>
      <c r="M125" s="17"/>
      <c r="Q125" s="34"/>
      <c r="R125" s="34"/>
      <c r="W125" s="34"/>
      <c r="X125" s="34"/>
      <c r="AC125" s="34"/>
      <c r="AD125" s="34"/>
      <c r="AF125" s="25"/>
      <c r="AL125" s="25"/>
    </row>
    <row r="126" spans="1:43" outlineLevel="1" x14ac:dyDescent="0.3">
      <c r="D126" s="25" t="s">
        <v>29</v>
      </c>
      <c r="E126" s="25" t="s">
        <v>30</v>
      </c>
      <c r="F126" s="25" t="s">
        <v>31</v>
      </c>
      <c r="G126" s="28" t="s">
        <v>64</v>
      </c>
      <c r="H126" s="28" t="s">
        <v>65</v>
      </c>
      <c r="I126" s="28" t="s">
        <v>66</v>
      </c>
      <c r="J126" s="28" t="s">
        <v>67</v>
      </c>
      <c r="K126" s="25" t="s">
        <v>32</v>
      </c>
      <c r="L126" s="25" t="s">
        <v>12</v>
      </c>
      <c r="M126" s="11"/>
    </row>
    <row r="127" spans="1:43" x14ac:dyDescent="0.3">
      <c r="A127" s="24" t="str">
        <f>A98</f>
        <v>13.6.9.8.1.4</v>
      </c>
      <c r="B127" s="24" t="str">
        <f>B98</f>
        <v>Gas Distribution</v>
      </c>
      <c r="C127" s="32">
        <f>SUM(E127,K127)</f>
        <v>2086.2385321100919</v>
      </c>
      <c r="D127" s="22">
        <f>SUM(P102:P116)+SUM(V102:V116)+SUM(AB102:AB122)+SUM(AH102:AH122)+SUM(AN102:AN122)</f>
        <v>0</v>
      </c>
      <c r="E127" s="23">
        <f>SUM(Q100+W100+AC100+AI100+AO100)</f>
        <v>1086.2385321100917</v>
      </c>
      <c r="F127" s="22">
        <f>SUM(S102+Y102+AE102+AK102+AQ102)</f>
        <v>0</v>
      </c>
      <c r="G127" s="29">
        <f>SUM(G102:G125)</f>
        <v>0</v>
      </c>
      <c r="H127" s="29">
        <f t="shared" ref="H127:J127" si="49">SUM(H102:H125)</f>
        <v>0</v>
      </c>
      <c r="I127" s="29">
        <f t="shared" si="49"/>
        <v>0</v>
      </c>
      <c r="J127" s="29">
        <f t="shared" si="49"/>
        <v>1000</v>
      </c>
      <c r="K127" s="23">
        <f>SUM(K102:K125)</f>
        <v>1000</v>
      </c>
      <c r="L127" s="18"/>
      <c r="M127" s="7"/>
      <c r="N127" s="9"/>
      <c r="O127" s="9"/>
      <c r="P127" s="19"/>
      <c r="Q127" s="39"/>
      <c r="R127" s="39"/>
      <c r="S127" s="19"/>
      <c r="T127" s="19"/>
      <c r="U127" s="19"/>
      <c r="V127" s="19"/>
      <c r="W127" s="39"/>
      <c r="X127" s="39"/>
      <c r="Y127" s="19"/>
      <c r="Z127" s="19"/>
      <c r="AA127" s="19"/>
      <c r="AB127" s="19"/>
      <c r="AC127" s="39"/>
      <c r="AD127" s="39"/>
      <c r="AE127" s="19"/>
      <c r="AF127" s="19"/>
      <c r="AG127" s="19"/>
      <c r="AH127" s="19"/>
      <c r="AI127" s="19"/>
      <c r="AJ127" s="19"/>
      <c r="AK127" s="19"/>
      <c r="AL127" s="19"/>
      <c r="AM127" s="19"/>
      <c r="AN127" s="19"/>
      <c r="AO127" s="9"/>
      <c r="AP127" s="9"/>
      <c r="AQ127" s="9"/>
    </row>
    <row r="128" spans="1:43" s="9" customFormat="1" x14ac:dyDescent="0.3">
      <c r="A128" s="5"/>
      <c r="B128" s="5"/>
      <c r="C128" s="5"/>
      <c r="D128" s="6"/>
      <c r="E128" s="7"/>
      <c r="F128" s="6"/>
      <c r="G128" s="6"/>
      <c r="H128" s="6"/>
      <c r="I128" s="6"/>
      <c r="J128" s="6"/>
      <c r="K128" s="7"/>
      <c r="L128" s="7"/>
      <c r="M128" s="7"/>
      <c r="N128" s="6"/>
      <c r="O128" s="6"/>
      <c r="P128" s="8"/>
      <c r="Q128" s="33"/>
      <c r="R128" s="33"/>
      <c r="S128" s="8"/>
      <c r="T128" s="8"/>
      <c r="U128" s="8"/>
      <c r="V128" s="8"/>
      <c r="W128" s="33"/>
      <c r="X128" s="33"/>
      <c r="Y128" s="8"/>
      <c r="Z128" s="8"/>
      <c r="AA128" s="8"/>
      <c r="AB128" s="8"/>
      <c r="AC128" s="33"/>
      <c r="AD128" s="33"/>
      <c r="AE128" s="8"/>
      <c r="AF128" s="8"/>
      <c r="AG128" s="8"/>
      <c r="AH128" s="8"/>
      <c r="AI128" s="8"/>
      <c r="AJ128" s="8"/>
      <c r="AK128" s="8"/>
      <c r="AL128" s="8"/>
      <c r="AM128" s="8"/>
      <c r="AN128" s="8"/>
      <c r="AO128" s="6"/>
      <c r="AP128" s="6"/>
      <c r="AQ128" s="6"/>
    </row>
    <row r="129" s="2" customFormat="1" x14ac:dyDescent="0.3"/>
    <row r="130" s="2" customFormat="1" x14ac:dyDescent="0.3"/>
    <row r="131" s="2" customFormat="1" x14ac:dyDescent="0.3"/>
    <row r="132" s="2" customFormat="1" x14ac:dyDescent="0.3"/>
    <row r="133" s="2" customFormat="1" x14ac:dyDescent="0.3"/>
  </sheetData>
  <sheetProtection formatCells="0" formatColumns="0" formatRows="0" insertColumns="0" insertRows="0" insertHyperlinks="0" deleteColumns="0" deleteRows="0" sort="0" autoFilter="0" pivotTables="0"/>
  <mergeCells count="25">
    <mergeCell ref="AL37:AQ37"/>
    <mergeCell ref="AF37:AK37"/>
    <mergeCell ref="G3:J3"/>
    <mergeCell ref="N68:S68"/>
    <mergeCell ref="T68:Y68"/>
    <mergeCell ref="Z68:AE68"/>
    <mergeCell ref="AF68:AK68"/>
    <mergeCell ref="N6:S6"/>
    <mergeCell ref="T6:Y6"/>
    <mergeCell ref="A100:D100"/>
    <mergeCell ref="Z6:AE6"/>
    <mergeCell ref="AL6:AQ6"/>
    <mergeCell ref="AF6:AK6"/>
    <mergeCell ref="N99:S99"/>
    <mergeCell ref="T99:Y99"/>
    <mergeCell ref="Z99:AE99"/>
    <mergeCell ref="AF99:AK99"/>
    <mergeCell ref="AL99:AQ99"/>
    <mergeCell ref="A69:D69"/>
    <mergeCell ref="A38:D38"/>
    <mergeCell ref="A7:D7"/>
    <mergeCell ref="AL68:AQ68"/>
    <mergeCell ref="N37:S37"/>
    <mergeCell ref="T37:Y37"/>
    <mergeCell ref="Z37:AE37"/>
  </mergeCells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Overview</vt:lpstr>
      <vt:lpstr>Detail Sheet 1</vt:lpstr>
    </vt:vector>
  </TitlesOfParts>
  <Company>European Spallation Source ESS AB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 Connatser</dc:creator>
  <cp:lastModifiedBy>Artur Gregor Glavic </cp:lastModifiedBy>
  <cp:lastPrinted>2016-04-15T09:24:55Z</cp:lastPrinted>
  <dcterms:created xsi:type="dcterms:W3CDTF">2014-06-24T07:28:44Z</dcterms:created>
  <dcterms:modified xsi:type="dcterms:W3CDTF">2016-07-18T10:50:53Z</dcterms:modified>
</cp:coreProperties>
</file>