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625" yWindow="75" windowWidth="30990" windowHeight="17925" tabRatio="500"/>
  </bookViews>
  <sheets>
    <sheet name="Overview" sheetId="8" r:id="rId1"/>
    <sheet name="Detail Sheet 1" sheetId="7" r:id="rId2"/>
    <sheet name="Detail Sheet 2" sheetId="9" r:id="rId3"/>
    <sheet name="Detail Sheet 3" sheetId="11" r:id="rId4"/>
    <sheet name="Detail Sheet 4" sheetId="12" r:id="rId5"/>
    <sheet name="Detail Sheet 5" sheetId="13" r:id="rId6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3" l="1"/>
  <c r="U24" i="12"/>
  <c r="U24" i="11"/>
  <c r="U24" i="9"/>
  <c r="U24" i="7"/>
  <c r="AF24" i="8" l="1"/>
  <c r="AE24" i="8"/>
  <c r="AD24" i="8"/>
  <c r="AC24" i="8"/>
  <c r="AB24" i="8"/>
  <c r="AF23" i="8"/>
  <c r="AE23" i="8"/>
  <c r="AD23" i="8"/>
  <c r="AC23" i="8"/>
  <c r="AB23" i="8"/>
  <c r="AF22" i="8"/>
  <c r="AE22" i="8"/>
  <c r="AD22" i="8"/>
  <c r="AC22" i="8"/>
  <c r="AB22" i="8"/>
  <c r="AF21" i="8"/>
  <c r="AE21" i="8"/>
  <c r="AD21" i="8"/>
  <c r="AC21" i="8"/>
  <c r="AB21" i="8"/>
  <c r="AF20" i="8"/>
  <c r="AE20" i="8"/>
  <c r="AD20" i="8"/>
  <c r="AC20" i="8"/>
  <c r="AB20" i="8"/>
  <c r="AF19" i="8"/>
  <c r="AE19" i="8"/>
  <c r="AD19" i="8"/>
  <c r="AC19" i="8"/>
  <c r="AB19" i="8"/>
  <c r="AF18" i="8"/>
  <c r="AE18" i="8"/>
  <c r="AD18" i="8"/>
  <c r="AC18" i="8"/>
  <c r="AB18" i="8"/>
  <c r="AF17" i="8"/>
  <c r="AE17" i="8"/>
  <c r="AD17" i="8"/>
  <c r="AC17" i="8"/>
  <c r="AB17" i="8"/>
  <c r="AF16" i="8"/>
  <c r="AE16" i="8"/>
  <c r="AD16" i="8"/>
  <c r="AC16" i="8"/>
  <c r="AB16" i="8"/>
  <c r="AF15" i="8"/>
  <c r="AE15" i="8"/>
  <c r="AD15" i="8"/>
  <c r="AC15" i="8"/>
  <c r="AB15" i="8"/>
  <c r="AF14" i="8"/>
  <c r="AE14" i="8"/>
  <c r="AD14" i="8"/>
  <c r="AC14" i="8"/>
  <c r="AB14" i="8"/>
  <c r="AF13" i="8"/>
  <c r="AE13" i="8"/>
  <c r="AD13" i="8"/>
  <c r="AC13" i="8"/>
  <c r="AB13" i="8"/>
  <c r="AF12" i="8"/>
  <c r="AE12" i="8"/>
  <c r="AD12" i="8"/>
  <c r="AC12" i="8"/>
  <c r="AB12" i="8"/>
  <c r="AF11" i="8"/>
  <c r="AE11" i="8"/>
  <c r="AD11" i="8"/>
  <c r="AC11" i="8"/>
  <c r="AB11" i="8"/>
  <c r="AF10" i="8"/>
  <c r="AE10" i="8"/>
  <c r="AD10" i="8"/>
  <c r="AC10" i="8"/>
  <c r="AB10" i="8"/>
  <c r="AF9" i="8"/>
  <c r="AE9" i="8"/>
  <c r="AD9" i="8"/>
  <c r="AC9" i="8"/>
  <c r="AB9" i="8"/>
  <c r="AF8" i="8"/>
  <c r="AE8" i="8"/>
  <c r="AD8" i="8"/>
  <c r="AC8" i="8"/>
  <c r="AB8" i="8"/>
  <c r="AF7" i="8"/>
  <c r="AE7" i="8"/>
  <c r="AD7" i="8"/>
  <c r="AC7" i="8"/>
  <c r="AB7" i="8"/>
  <c r="AF6" i="8"/>
  <c r="AE6" i="8"/>
  <c r="AD6" i="8"/>
  <c r="AC6" i="8"/>
  <c r="AB6" i="8"/>
  <c r="AF5" i="8"/>
  <c r="AE5" i="8"/>
  <c r="AD5" i="8"/>
  <c r="AC5" i="8"/>
  <c r="AB5" i="8"/>
  <c r="AF4" i="8"/>
  <c r="AF2" i="8" s="1"/>
  <c r="AE4" i="8"/>
  <c r="AD4" i="8"/>
  <c r="AD2" i="8" s="1"/>
  <c r="AC4" i="8"/>
  <c r="AB4" i="8"/>
  <c r="AE2" i="8" l="1"/>
  <c r="AC2" i="8"/>
  <c r="AB2" i="8"/>
  <c r="J4" i="8"/>
  <c r="K4" i="8"/>
  <c r="L4" i="8"/>
  <c r="L2" i="8" s="1"/>
  <c r="M4" i="8"/>
  <c r="N4" i="8"/>
  <c r="J5" i="8"/>
  <c r="K5" i="8"/>
  <c r="L5" i="8"/>
  <c r="M5" i="8"/>
  <c r="N5" i="8"/>
  <c r="J6" i="8"/>
  <c r="K6" i="8"/>
  <c r="L6" i="8"/>
  <c r="M6" i="8"/>
  <c r="N6" i="8"/>
  <c r="J9" i="8"/>
  <c r="K9" i="8"/>
  <c r="L9" i="8"/>
  <c r="M9" i="8"/>
  <c r="N9" i="8"/>
  <c r="J10" i="8"/>
  <c r="K10" i="8"/>
  <c r="L10" i="8"/>
  <c r="M10" i="8"/>
  <c r="N10" i="8"/>
  <c r="N2" i="8" s="1"/>
  <c r="J11" i="8"/>
  <c r="K11" i="8"/>
  <c r="L11" i="8"/>
  <c r="M11" i="8"/>
  <c r="N11" i="8"/>
  <c r="J14" i="8"/>
  <c r="K14" i="8"/>
  <c r="L14" i="8"/>
  <c r="M14" i="8"/>
  <c r="N14" i="8"/>
  <c r="J15" i="8"/>
  <c r="K15" i="8"/>
  <c r="L15" i="8"/>
  <c r="M15" i="8"/>
  <c r="N15" i="8"/>
  <c r="J16" i="8"/>
  <c r="K16" i="8"/>
  <c r="L16" i="8"/>
  <c r="M16" i="8"/>
  <c r="N16" i="8"/>
  <c r="J18" i="8"/>
  <c r="K18" i="8"/>
  <c r="L18" i="8"/>
  <c r="M18" i="8"/>
  <c r="N18" i="8"/>
  <c r="J19" i="8"/>
  <c r="K19" i="8"/>
  <c r="L19" i="8"/>
  <c r="M19" i="8"/>
  <c r="N19" i="8"/>
  <c r="J20" i="8"/>
  <c r="K20" i="8"/>
  <c r="L20" i="8"/>
  <c r="M20" i="8"/>
  <c r="N20" i="8"/>
  <c r="J22" i="8"/>
  <c r="K22" i="8"/>
  <c r="L22" i="8"/>
  <c r="M22" i="8"/>
  <c r="N22" i="8"/>
  <c r="J23" i="8"/>
  <c r="K23" i="8"/>
  <c r="L23" i="8"/>
  <c r="M23" i="8"/>
  <c r="N23" i="8"/>
  <c r="J24" i="8"/>
  <c r="K24" i="8"/>
  <c r="L24" i="8"/>
  <c r="M24" i="8"/>
  <c r="N24" i="8"/>
  <c r="M2" i="8" l="1"/>
  <c r="K2" i="8"/>
  <c r="J2" i="8"/>
  <c r="G13" i="8"/>
  <c r="G8" i="8"/>
  <c r="A4" i="8" l="1"/>
  <c r="B4" i="8"/>
  <c r="D4" i="8"/>
  <c r="A5" i="8"/>
  <c r="B5" i="8"/>
  <c r="D5" i="8"/>
  <c r="A6" i="8"/>
  <c r="B6" i="8"/>
  <c r="D6" i="8"/>
  <c r="A9" i="8"/>
  <c r="B9" i="8"/>
  <c r="D9" i="8"/>
  <c r="A10" i="8"/>
  <c r="B10" i="8"/>
  <c r="D10" i="8"/>
  <c r="A11" i="8"/>
  <c r="B11" i="8"/>
  <c r="D11" i="8"/>
  <c r="A14" i="8"/>
  <c r="B14" i="8"/>
  <c r="D14" i="8"/>
  <c r="A15" i="8"/>
  <c r="B15" i="8"/>
  <c r="D15" i="8"/>
  <c r="A16" i="8"/>
  <c r="B16" i="8"/>
  <c r="D16" i="8"/>
  <c r="A18" i="8"/>
  <c r="B18" i="8"/>
  <c r="D18" i="8"/>
  <c r="A19" i="8"/>
  <c r="B19" i="8"/>
  <c r="D19" i="8"/>
  <c r="A20" i="8"/>
  <c r="B20" i="8"/>
  <c r="D20" i="8"/>
  <c r="A22" i="8"/>
  <c r="B22" i="8"/>
  <c r="D22" i="8"/>
  <c r="A23" i="8"/>
  <c r="B23" i="8"/>
  <c r="D23" i="8"/>
  <c r="A24" i="8"/>
  <c r="B24" i="8"/>
  <c r="D24" i="8"/>
  <c r="D2" i="8" l="1"/>
  <c r="K40" i="7"/>
  <c r="I34" i="7"/>
  <c r="I65" i="7"/>
  <c r="D65" i="13" l="1"/>
  <c r="B65" i="13"/>
  <c r="A65" i="13"/>
  <c r="D34" i="13"/>
  <c r="B34" i="13"/>
  <c r="A34" i="13"/>
  <c r="J96" i="13"/>
  <c r="AM93" i="13" s="1"/>
  <c r="I96" i="13"/>
  <c r="AG93" i="13" s="1"/>
  <c r="H96" i="13"/>
  <c r="AA93" i="13" s="1"/>
  <c r="G96" i="13"/>
  <c r="U93" i="13" s="1"/>
  <c r="F96" i="13"/>
  <c r="D96" i="13"/>
  <c r="B96" i="13"/>
  <c r="A96" i="13"/>
  <c r="K94" i="13"/>
  <c r="K93" i="13"/>
  <c r="K92" i="13"/>
  <c r="AO91" i="13"/>
  <c r="AI91" i="13"/>
  <c r="AC91" i="13"/>
  <c r="W91" i="13"/>
  <c r="Q91" i="13"/>
  <c r="K91" i="13"/>
  <c r="AO90" i="13"/>
  <c r="AI90" i="13"/>
  <c r="AC90" i="13"/>
  <c r="W90" i="13"/>
  <c r="Q90" i="13"/>
  <c r="K90" i="13"/>
  <c r="AO89" i="13"/>
  <c r="AI89" i="13"/>
  <c r="AC89" i="13"/>
  <c r="W89" i="13"/>
  <c r="Q89" i="13"/>
  <c r="K89" i="13"/>
  <c r="AO88" i="13"/>
  <c r="AI88" i="13"/>
  <c r="AC88" i="13"/>
  <c r="W88" i="13"/>
  <c r="Q88" i="13"/>
  <c r="K88" i="13"/>
  <c r="AO87" i="13"/>
  <c r="AI87" i="13"/>
  <c r="AC87" i="13"/>
  <c r="W87" i="13"/>
  <c r="Q87" i="13"/>
  <c r="K87" i="13"/>
  <c r="AO86" i="13"/>
  <c r="AI86" i="13"/>
  <c r="AC86" i="13"/>
  <c r="W86" i="13"/>
  <c r="Q86" i="13"/>
  <c r="K86" i="13"/>
  <c r="AO85" i="13"/>
  <c r="AI85" i="13"/>
  <c r="AC85" i="13"/>
  <c r="W85" i="13"/>
  <c r="Q85" i="13"/>
  <c r="K85" i="13"/>
  <c r="AO84" i="13"/>
  <c r="AI84" i="13"/>
  <c r="AC84" i="13"/>
  <c r="W84" i="13"/>
  <c r="Q84" i="13"/>
  <c r="K84" i="13"/>
  <c r="AO83" i="13"/>
  <c r="AI83" i="13"/>
  <c r="AC83" i="13"/>
  <c r="W83" i="13"/>
  <c r="Q83" i="13"/>
  <c r="K83" i="13"/>
  <c r="AO82" i="13"/>
  <c r="AI82" i="13"/>
  <c r="AC82" i="13"/>
  <c r="W82" i="13"/>
  <c r="Q82" i="13"/>
  <c r="K82" i="13"/>
  <c r="AO81" i="13"/>
  <c r="AI81" i="13"/>
  <c r="AC81" i="13"/>
  <c r="W81" i="13"/>
  <c r="Q81" i="13"/>
  <c r="K81" i="13"/>
  <c r="AO80" i="13"/>
  <c r="AI80" i="13"/>
  <c r="AC80" i="13"/>
  <c r="W80" i="13"/>
  <c r="Q80" i="13"/>
  <c r="K80" i="13"/>
  <c r="AO79" i="13"/>
  <c r="AI79" i="13"/>
  <c r="AC79" i="13"/>
  <c r="W79" i="13"/>
  <c r="Q79" i="13"/>
  <c r="K79" i="13"/>
  <c r="AO78" i="13"/>
  <c r="AI78" i="13"/>
  <c r="AC78" i="13"/>
  <c r="W78" i="13"/>
  <c r="Q78" i="13"/>
  <c r="K78" i="13"/>
  <c r="AO77" i="13"/>
  <c r="AI77" i="13"/>
  <c r="AC77" i="13"/>
  <c r="W77" i="13"/>
  <c r="Q77" i="13"/>
  <c r="K77" i="13"/>
  <c r="AO76" i="13"/>
  <c r="AI76" i="13"/>
  <c r="AC76" i="13"/>
  <c r="W76" i="13"/>
  <c r="Q76" i="13"/>
  <c r="K76" i="13"/>
  <c r="AO75" i="13"/>
  <c r="AI75" i="13"/>
  <c r="AC75" i="13"/>
  <c r="W75" i="13"/>
  <c r="Q75" i="13"/>
  <c r="K75" i="13"/>
  <c r="AO74" i="13"/>
  <c r="AI74" i="13"/>
  <c r="AC74" i="13"/>
  <c r="W74" i="13"/>
  <c r="Q74" i="13"/>
  <c r="K74" i="13"/>
  <c r="AO73" i="13"/>
  <c r="AI73" i="13"/>
  <c r="AC73" i="13"/>
  <c r="W73" i="13"/>
  <c r="Q73" i="13"/>
  <c r="K73" i="13"/>
  <c r="AO72" i="13"/>
  <c r="AI72" i="13"/>
  <c r="AC72" i="13"/>
  <c r="W72" i="13"/>
  <c r="Q72" i="13"/>
  <c r="K72" i="13"/>
  <c r="AO71" i="13"/>
  <c r="AI71" i="13"/>
  <c r="AC71" i="13"/>
  <c r="W71" i="13"/>
  <c r="Q71" i="13"/>
  <c r="K71" i="13"/>
  <c r="J65" i="13"/>
  <c r="AM62" i="13" s="1"/>
  <c r="I65" i="13"/>
  <c r="AG62" i="13" s="1"/>
  <c r="H65" i="13"/>
  <c r="AA62" i="13" s="1"/>
  <c r="G65" i="13"/>
  <c r="U62" i="13" s="1"/>
  <c r="F65" i="13"/>
  <c r="K63" i="13"/>
  <c r="K62" i="13"/>
  <c r="K61" i="13"/>
  <c r="AO60" i="13"/>
  <c r="AI60" i="13"/>
  <c r="AC60" i="13"/>
  <c r="W60" i="13"/>
  <c r="Q60" i="13"/>
  <c r="K60" i="13"/>
  <c r="AO59" i="13"/>
  <c r="AI59" i="13"/>
  <c r="AC59" i="13"/>
  <c r="W59" i="13"/>
  <c r="Q59" i="13"/>
  <c r="K59" i="13"/>
  <c r="AO58" i="13"/>
  <c r="AI58" i="13"/>
  <c r="AC58" i="13"/>
  <c r="W58" i="13"/>
  <c r="Q58" i="13"/>
  <c r="K58" i="13"/>
  <c r="AO57" i="13"/>
  <c r="AI57" i="13"/>
  <c r="AC57" i="13"/>
  <c r="W57" i="13"/>
  <c r="Q57" i="13"/>
  <c r="K57" i="13"/>
  <c r="AO56" i="13"/>
  <c r="AI56" i="13"/>
  <c r="AC56" i="13"/>
  <c r="W56" i="13"/>
  <c r="Q56" i="13"/>
  <c r="K56" i="13"/>
  <c r="AO55" i="13"/>
  <c r="AI55" i="13"/>
  <c r="AC55" i="13"/>
  <c r="W55" i="13"/>
  <c r="Q55" i="13"/>
  <c r="K55" i="13"/>
  <c r="AO54" i="13"/>
  <c r="AI54" i="13"/>
  <c r="AC54" i="13"/>
  <c r="W54" i="13"/>
  <c r="Q54" i="13"/>
  <c r="K54" i="13"/>
  <c r="AO53" i="13"/>
  <c r="AI53" i="13"/>
  <c r="AC53" i="13"/>
  <c r="W53" i="13"/>
  <c r="Q53" i="13"/>
  <c r="K53" i="13"/>
  <c r="AO52" i="13"/>
  <c r="AI52" i="13"/>
  <c r="AC52" i="13"/>
  <c r="W52" i="13"/>
  <c r="Q52" i="13"/>
  <c r="K52" i="13"/>
  <c r="AO51" i="13"/>
  <c r="AI51" i="13"/>
  <c r="AC51" i="13"/>
  <c r="W51" i="13"/>
  <c r="Q51" i="13"/>
  <c r="K51" i="13"/>
  <c r="AO50" i="13"/>
  <c r="AI50" i="13"/>
  <c r="AC50" i="13"/>
  <c r="W50" i="13"/>
  <c r="Q50" i="13"/>
  <c r="K50" i="13"/>
  <c r="AO49" i="13"/>
  <c r="AI49" i="13"/>
  <c r="AC49" i="13"/>
  <c r="W49" i="13"/>
  <c r="Q49" i="13"/>
  <c r="K49" i="13"/>
  <c r="AO48" i="13"/>
  <c r="AI48" i="13"/>
  <c r="AC48" i="13"/>
  <c r="W48" i="13"/>
  <c r="Q48" i="13"/>
  <c r="K48" i="13"/>
  <c r="AO47" i="13"/>
  <c r="AI47" i="13"/>
  <c r="AC47" i="13"/>
  <c r="W47" i="13"/>
  <c r="Q47" i="13"/>
  <c r="K47" i="13"/>
  <c r="AO46" i="13"/>
  <c r="AI46" i="13"/>
  <c r="AC46" i="13"/>
  <c r="W46" i="13"/>
  <c r="Q46" i="13"/>
  <c r="K46" i="13"/>
  <c r="AO45" i="13"/>
  <c r="AI45" i="13"/>
  <c r="AC45" i="13"/>
  <c r="W45" i="13"/>
  <c r="Q45" i="13"/>
  <c r="K45" i="13"/>
  <c r="AO44" i="13"/>
  <c r="AI44" i="13"/>
  <c r="AC44" i="13"/>
  <c r="W44" i="13"/>
  <c r="Q44" i="13"/>
  <c r="K44" i="13"/>
  <c r="AO43" i="13"/>
  <c r="AI43" i="13"/>
  <c r="AC43" i="13"/>
  <c r="W43" i="13"/>
  <c r="Q43" i="13"/>
  <c r="K43" i="13"/>
  <c r="AO42" i="13"/>
  <c r="AI42" i="13"/>
  <c r="AC42" i="13"/>
  <c r="W42" i="13"/>
  <c r="Q42" i="13"/>
  <c r="K42" i="13"/>
  <c r="AO41" i="13"/>
  <c r="AI41" i="13"/>
  <c r="AC41" i="13"/>
  <c r="W41" i="13"/>
  <c r="Q41" i="13"/>
  <c r="K41" i="13"/>
  <c r="AO40" i="13"/>
  <c r="AI40" i="13"/>
  <c r="AC40" i="13"/>
  <c r="W40" i="13"/>
  <c r="Q40" i="13"/>
  <c r="K40" i="13"/>
  <c r="J34" i="13"/>
  <c r="AM31" i="13" s="1"/>
  <c r="I34" i="13"/>
  <c r="AG31" i="13" s="1"/>
  <c r="H34" i="13"/>
  <c r="AA31" i="13" s="1"/>
  <c r="G34" i="13"/>
  <c r="U31" i="13" s="1"/>
  <c r="F34" i="13"/>
  <c r="K32" i="13"/>
  <c r="K31" i="13"/>
  <c r="K30" i="13"/>
  <c r="AO29" i="13"/>
  <c r="AI29" i="13"/>
  <c r="AC29" i="13"/>
  <c r="W29" i="13"/>
  <c r="Q29" i="13"/>
  <c r="K29" i="13"/>
  <c r="AO28" i="13"/>
  <c r="AI28" i="13"/>
  <c r="AC28" i="13"/>
  <c r="W28" i="13"/>
  <c r="Q28" i="13"/>
  <c r="K28" i="13"/>
  <c r="AO27" i="13"/>
  <c r="AI27" i="13"/>
  <c r="AC27" i="13"/>
  <c r="W27" i="13"/>
  <c r="Q27" i="13"/>
  <c r="K27" i="13"/>
  <c r="AO26" i="13"/>
  <c r="AI26" i="13"/>
  <c r="AC26" i="13"/>
  <c r="W26" i="13"/>
  <c r="Q26" i="13"/>
  <c r="K26" i="13"/>
  <c r="AO25" i="13"/>
  <c r="AI25" i="13"/>
  <c r="AC25" i="13"/>
  <c r="W25" i="13"/>
  <c r="Q25" i="13"/>
  <c r="K25" i="13"/>
  <c r="AO24" i="13"/>
  <c r="AI24" i="13"/>
  <c r="AC24" i="13"/>
  <c r="W24" i="13"/>
  <c r="O24" i="13"/>
  <c r="Q24" i="13" s="1"/>
  <c r="K24" i="13"/>
  <c r="AO23" i="13"/>
  <c r="AI23" i="13"/>
  <c r="AC23" i="13"/>
  <c r="W23" i="13"/>
  <c r="Q23" i="13"/>
  <c r="K23" i="13"/>
  <c r="AO22" i="13"/>
  <c r="AI22" i="13"/>
  <c r="AC22" i="13"/>
  <c r="W22" i="13"/>
  <c r="Q22" i="13"/>
  <c r="K22" i="13"/>
  <c r="AO21" i="13"/>
  <c r="AI21" i="13"/>
  <c r="AC21" i="13"/>
  <c r="W21" i="13"/>
  <c r="Q21" i="13"/>
  <c r="K21" i="13"/>
  <c r="AO20" i="13"/>
  <c r="AI20" i="13"/>
  <c r="AC20" i="13"/>
  <c r="W20" i="13"/>
  <c r="Q20" i="13"/>
  <c r="K20" i="13"/>
  <c r="AO19" i="13"/>
  <c r="AI19" i="13"/>
  <c r="AC19" i="13"/>
  <c r="W19" i="13"/>
  <c r="Q19" i="13"/>
  <c r="K19" i="13"/>
  <c r="AO18" i="13"/>
  <c r="AI18" i="13"/>
  <c r="AC18" i="13"/>
  <c r="W18" i="13"/>
  <c r="Q18" i="13"/>
  <c r="K18" i="13"/>
  <c r="AO17" i="13"/>
  <c r="AI17" i="13"/>
  <c r="AC17" i="13"/>
  <c r="W17" i="13"/>
  <c r="Q17" i="13"/>
  <c r="K17" i="13"/>
  <c r="AO16" i="13"/>
  <c r="AI16" i="13"/>
  <c r="AC16" i="13"/>
  <c r="W16" i="13"/>
  <c r="Q16" i="13"/>
  <c r="K16" i="13"/>
  <c r="AO15" i="13"/>
  <c r="AI15" i="13"/>
  <c r="AC15" i="13"/>
  <c r="W15" i="13"/>
  <c r="Q15" i="13"/>
  <c r="K15" i="13"/>
  <c r="AO14" i="13"/>
  <c r="AI14" i="13"/>
  <c r="AC14" i="13"/>
  <c r="W14" i="13"/>
  <c r="Q14" i="13"/>
  <c r="K14" i="13"/>
  <c r="AO13" i="13"/>
  <c r="AI13" i="13"/>
  <c r="AC13" i="13"/>
  <c r="W13" i="13"/>
  <c r="Q13" i="13"/>
  <c r="K13" i="13"/>
  <c r="AO12" i="13"/>
  <c r="AI12" i="13"/>
  <c r="AC12" i="13"/>
  <c r="W12" i="13"/>
  <c r="Q12" i="13"/>
  <c r="K12" i="13"/>
  <c r="AO11" i="13"/>
  <c r="AI11" i="13"/>
  <c r="AC11" i="13"/>
  <c r="W11" i="13"/>
  <c r="Q11" i="13"/>
  <c r="K11" i="13"/>
  <c r="AO10" i="13"/>
  <c r="AI10" i="13"/>
  <c r="AC10" i="13"/>
  <c r="W10" i="13"/>
  <c r="Q10" i="13"/>
  <c r="K10" i="13"/>
  <c r="AO9" i="13"/>
  <c r="AI9" i="13"/>
  <c r="AC9" i="13"/>
  <c r="W9" i="13"/>
  <c r="Q9" i="13"/>
  <c r="K9" i="13"/>
  <c r="D65" i="12"/>
  <c r="B65" i="12"/>
  <c r="A65" i="12"/>
  <c r="D34" i="12"/>
  <c r="B34" i="12"/>
  <c r="A34" i="12"/>
  <c r="J96" i="12"/>
  <c r="I96" i="12"/>
  <c r="AG93" i="12" s="1"/>
  <c r="H96" i="12"/>
  <c r="G96" i="12"/>
  <c r="U93" i="12" s="1"/>
  <c r="F96" i="12"/>
  <c r="D96" i="12"/>
  <c r="B96" i="12"/>
  <c r="A96" i="12"/>
  <c r="K94" i="12"/>
  <c r="AM93" i="12"/>
  <c r="AA93" i="12"/>
  <c r="K93" i="12"/>
  <c r="K92" i="12"/>
  <c r="AO91" i="12"/>
  <c r="AI91" i="12"/>
  <c r="AC91" i="12"/>
  <c r="W91" i="12"/>
  <c r="Q91" i="12"/>
  <c r="K91" i="12"/>
  <c r="AO90" i="12"/>
  <c r="AI90" i="12"/>
  <c r="AC90" i="12"/>
  <c r="W90" i="12"/>
  <c r="Q90" i="12"/>
  <c r="K90" i="12"/>
  <c r="AO89" i="12"/>
  <c r="AI89" i="12"/>
  <c r="AC89" i="12"/>
  <c r="W89" i="12"/>
  <c r="Q89" i="12"/>
  <c r="K89" i="12"/>
  <c r="AO88" i="12"/>
  <c r="AI88" i="12"/>
  <c r="AC88" i="12"/>
  <c r="W88" i="12"/>
  <c r="Q88" i="12"/>
  <c r="K88" i="12"/>
  <c r="AO87" i="12"/>
  <c r="AI87" i="12"/>
  <c r="AC87" i="12"/>
  <c r="W87" i="12"/>
  <c r="Q87" i="12"/>
  <c r="K87" i="12"/>
  <c r="AO86" i="12"/>
  <c r="AI86" i="12"/>
  <c r="AC86" i="12"/>
  <c r="W86" i="12"/>
  <c r="Q86" i="12"/>
  <c r="K86" i="12"/>
  <c r="AO85" i="12"/>
  <c r="AI85" i="12"/>
  <c r="AC85" i="12"/>
  <c r="W85" i="12"/>
  <c r="Q85" i="12"/>
  <c r="K85" i="12"/>
  <c r="AO84" i="12"/>
  <c r="AI84" i="12"/>
  <c r="AC84" i="12"/>
  <c r="W84" i="12"/>
  <c r="Q84" i="12"/>
  <c r="K84" i="12"/>
  <c r="AO83" i="12"/>
  <c r="AI83" i="12"/>
  <c r="AC83" i="12"/>
  <c r="W83" i="12"/>
  <c r="Q83" i="12"/>
  <c r="K83" i="12"/>
  <c r="AO82" i="12"/>
  <c r="AI82" i="12"/>
  <c r="AC82" i="12"/>
  <c r="W82" i="12"/>
  <c r="Q82" i="12"/>
  <c r="K82" i="12"/>
  <c r="AO81" i="12"/>
  <c r="AI81" i="12"/>
  <c r="AC81" i="12"/>
  <c r="W81" i="12"/>
  <c r="Q81" i="12"/>
  <c r="K81" i="12"/>
  <c r="AO80" i="12"/>
  <c r="AI80" i="12"/>
  <c r="AC80" i="12"/>
  <c r="W80" i="12"/>
  <c r="Q80" i="12"/>
  <c r="K80" i="12"/>
  <c r="AO79" i="12"/>
  <c r="AI79" i="12"/>
  <c r="AC79" i="12"/>
  <c r="W79" i="12"/>
  <c r="Q79" i="12"/>
  <c r="K79" i="12"/>
  <c r="AO78" i="12"/>
  <c r="AI78" i="12"/>
  <c r="AC78" i="12"/>
  <c r="W78" i="12"/>
  <c r="Q78" i="12"/>
  <c r="K78" i="12"/>
  <c r="AO77" i="12"/>
  <c r="AI77" i="12"/>
  <c r="AC77" i="12"/>
  <c r="W77" i="12"/>
  <c r="Q77" i="12"/>
  <c r="K77" i="12"/>
  <c r="AO76" i="12"/>
  <c r="AI76" i="12"/>
  <c r="AC76" i="12"/>
  <c r="W76" i="12"/>
  <c r="Q76" i="12"/>
  <c r="K76" i="12"/>
  <c r="AO75" i="12"/>
  <c r="AI75" i="12"/>
  <c r="AC75" i="12"/>
  <c r="W75" i="12"/>
  <c r="Q75" i="12"/>
  <c r="K75" i="12"/>
  <c r="AO74" i="12"/>
  <c r="AI74" i="12"/>
  <c r="AC74" i="12"/>
  <c r="W74" i="12"/>
  <c r="Q74" i="12"/>
  <c r="K74" i="12"/>
  <c r="AO73" i="12"/>
  <c r="AI73" i="12"/>
  <c r="AC73" i="12"/>
  <c r="W73" i="12"/>
  <c r="Q73" i="12"/>
  <c r="K73" i="12"/>
  <c r="AO72" i="12"/>
  <c r="AI72" i="12"/>
  <c r="AC72" i="12"/>
  <c r="W72" i="12"/>
  <c r="Q72" i="12"/>
  <c r="K72" i="12"/>
  <c r="AO71" i="12"/>
  <c r="AI71" i="12"/>
  <c r="AC71" i="12"/>
  <c r="W71" i="12"/>
  <c r="Q71" i="12"/>
  <c r="K71" i="12"/>
  <c r="J65" i="12"/>
  <c r="AM62" i="12" s="1"/>
  <c r="I65" i="12"/>
  <c r="AG62" i="12" s="1"/>
  <c r="H65" i="12"/>
  <c r="AA62" i="12" s="1"/>
  <c r="G65" i="12"/>
  <c r="U62" i="12" s="1"/>
  <c r="F65" i="12"/>
  <c r="K63" i="12"/>
  <c r="K62" i="12"/>
  <c r="K61" i="12"/>
  <c r="AO60" i="12"/>
  <c r="AI60" i="12"/>
  <c r="AC60" i="12"/>
  <c r="W60" i="12"/>
  <c r="Q60" i="12"/>
  <c r="K60" i="12"/>
  <c r="AO59" i="12"/>
  <c r="AI59" i="12"/>
  <c r="AC59" i="12"/>
  <c r="W59" i="12"/>
  <c r="Q59" i="12"/>
  <c r="K59" i="12"/>
  <c r="AO58" i="12"/>
  <c r="AI58" i="12"/>
  <c r="AC58" i="12"/>
  <c r="W58" i="12"/>
  <c r="Q58" i="12"/>
  <c r="K58" i="12"/>
  <c r="AO57" i="12"/>
  <c r="AI57" i="12"/>
  <c r="AC57" i="12"/>
  <c r="W57" i="12"/>
  <c r="Q57" i="12"/>
  <c r="K57" i="12"/>
  <c r="AO56" i="12"/>
  <c r="AI56" i="12"/>
  <c r="AC56" i="12"/>
  <c r="W56" i="12"/>
  <c r="Q56" i="12"/>
  <c r="K56" i="12"/>
  <c r="AO55" i="12"/>
  <c r="AI55" i="12"/>
  <c r="AC55" i="12"/>
  <c r="W55" i="12"/>
  <c r="Q55" i="12"/>
  <c r="K55" i="12"/>
  <c r="AO54" i="12"/>
  <c r="AI54" i="12"/>
  <c r="AC54" i="12"/>
  <c r="W54" i="12"/>
  <c r="Q54" i="12"/>
  <c r="K54" i="12"/>
  <c r="AO53" i="12"/>
  <c r="AI53" i="12"/>
  <c r="AC53" i="12"/>
  <c r="W53" i="12"/>
  <c r="Q53" i="12"/>
  <c r="K53" i="12"/>
  <c r="AO52" i="12"/>
  <c r="AI52" i="12"/>
  <c r="AC52" i="12"/>
  <c r="W52" i="12"/>
  <c r="Q52" i="12"/>
  <c r="K52" i="12"/>
  <c r="AO51" i="12"/>
  <c r="AI51" i="12"/>
  <c r="AC51" i="12"/>
  <c r="W51" i="12"/>
  <c r="Q51" i="12"/>
  <c r="K51" i="12"/>
  <c r="AO50" i="12"/>
  <c r="AI50" i="12"/>
  <c r="AC50" i="12"/>
  <c r="W50" i="12"/>
  <c r="Q50" i="12"/>
  <c r="K50" i="12"/>
  <c r="AO49" i="12"/>
  <c r="AI49" i="12"/>
  <c r="AC49" i="12"/>
  <c r="W49" i="12"/>
  <c r="Q49" i="12"/>
  <c r="K49" i="12"/>
  <c r="AO48" i="12"/>
  <c r="AI48" i="12"/>
  <c r="AC48" i="12"/>
  <c r="W48" i="12"/>
  <c r="Q48" i="12"/>
  <c r="K48" i="12"/>
  <c r="AO47" i="12"/>
  <c r="AI47" i="12"/>
  <c r="AC47" i="12"/>
  <c r="W47" i="12"/>
  <c r="Q47" i="12"/>
  <c r="K47" i="12"/>
  <c r="AO46" i="12"/>
  <c r="AI46" i="12"/>
  <c r="AC46" i="12"/>
  <c r="W46" i="12"/>
  <c r="Q46" i="12"/>
  <c r="K46" i="12"/>
  <c r="AO45" i="12"/>
  <c r="AI45" i="12"/>
  <c r="AC45" i="12"/>
  <c r="W45" i="12"/>
  <c r="Q45" i="12"/>
  <c r="K45" i="12"/>
  <c r="AO44" i="12"/>
  <c r="AI44" i="12"/>
  <c r="AC44" i="12"/>
  <c r="W44" i="12"/>
  <c r="Q44" i="12"/>
  <c r="K44" i="12"/>
  <c r="AO43" i="12"/>
  <c r="AI43" i="12"/>
  <c r="AC43" i="12"/>
  <c r="W43" i="12"/>
  <c r="Q43" i="12"/>
  <c r="K43" i="12"/>
  <c r="AO42" i="12"/>
  <c r="AI42" i="12"/>
  <c r="AC42" i="12"/>
  <c r="W42" i="12"/>
  <c r="Q42" i="12"/>
  <c r="K42" i="12"/>
  <c r="AO41" i="12"/>
  <c r="AI41" i="12"/>
  <c r="AC41" i="12"/>
  <c r="W41" i="12"/>
  <c r="Q41" i="12"/>
  <c r="K41" i="12"/>
  <c r="AO40" i="12"/>
  <c r="AI40" i="12"/>
  <c r="AC40" i="12"/>
  <c r="W40" i="12"/>
  <c r="Q40" i="12"/>
  <c r="K40" i="12"/>
  <c r="J34" i="12"/>
  <c r="AM31" i="12" s="1"/>
  <c r="I34" i="12"/>
  <c r="H34" i="12"/>
  <c r="G34" i="12"/>
  <c r="F34" i="12"/>
  <c r="K32" i="12"/>
  <c r="AG31" i="12"/>
  <c r="AA31" i="12"/>
  <c r="U31" i="12"/>
  <c r="K31" i="12"/>
  <c r="K30" i="12"/>
  <c r="AO29" i="12"/>
  <c r="AI29" i="12"/>
  <c r="AC29" i="12"/>
  <c r="W29" i="12"/>
  <c r="Q29" i="12"/>
  <c r="K29" i="12"/>
  <c r="AO28" i="12"/>
  <c r="AI28" i="12"/>
  <c r="AC28" i="12"/>
  <c r="W28" i="12"/>
  <c r="Q28" i="12"/>
  <c r="K28" i="12"/>
  <c r="AO27" i="12"/>
  <c r="AI27" i="12"/>
  <c r="AC27" i="12"/>
  <c r="W27" i="12"/>
  <c r="Q27" i="12"/>
  <c r="K27" i="12"/>
  <c r="AO26" i="12"/>
  <c r="AI26" i="12"/>
  <c r="AC26" i="12"/>
  <c r="W26" i="12"/>
  <c r="Q26" i="12"/>
  <c r="K26" i="12"/>
  <c r="AO25" i="12"/>
  <c r="AI25" i="12"/>
  <c r="AC25" i="12"/>
  <c r="W25" i="12"/>
  <c r="Q25" i="12"/>
  <c r="K25" i="12"/>
  <c r="AO24" i="12"/>
  <c r="AI24" i="12"/>
  <c r="AC24" i="12"/>
  <c r="W24" i="12"/>
  <c r="O24" i="12"/>
  <c r="Q24" i="12" s="1"/>
  <c r="K24" i="12"/>
  <c r="AO23" i="12"/>
  <c r="AI23" i="12"/>
  <c r="AC23" i="12"/>
  <c r="W23" i="12"/>
  <c r="Q23" i="12"/>
  <c r="K23" i="12"/>
  <c r="AO22" i="12"/>
  <c r="AI22" i="12"/>
  <c r="AC22" i="12"/>
  <c r="W22" i="12"/>
  <c r="Q22" i="12"/>
  <c r="K22" i="12"/>
  <c r="AO21" i="12"/>
  <c r="AI21" i="12"/>
  <c r="AC21" i="12"/>
  <c r="W21" i="12"/>
  <c r="Q21" i="12"/>
  <c r="K21" i="12"/>
  <c r="AO20" i="12"/>
  <c r="AI20" i="12"/>
  <c r="AC20" i="12"/>
  <c r="W20" i="12"/>
  <c r="Q20" i="12"/>
  <c r="K20" i="12"/>
  <c r="AO19" i="12"/>
  <c r="AI19" i="12"/>
  <c r="AC19" i="12"/>
  <c r="W19" i="12"/>
  <c r="Q19" i="12"/>
  <c r="K19" i="12"/>
  <c r="AO18" i="12"/>
  <c r="AI18" i="12"/>
  <c r="AC18" i="12"/>
  <c r="W18" i="12"/>
  <c r="Q18" i="12"/>
  <c r="K18" i="12"/>
  <c r="AO17" i="12"/>
  <c r="AI17" i="12"/>
  <c r="AC17" i="12"/>
  <c r="W17" i="12"/>
  <c r="Q17" i="12"/>
  <c r="K17" i="12"/>
  <c r="AO16" i="12"/>
  <c r="AI16" i="12"/>
  <c r="AC16" i="12"/>
  <c r="W16" i="12"/>
  <c r="Q16" i="12"/>
  <c r="K16" i="12"/>
  <c r="AO15" i="12"/>
  <c r="AI15" i="12"/>
  <c r="AC15" i="12"/>
  <c r="W15" i="12"/>
  <c r="Q15" i="12"/>
  <c r="K15" i="12"/>
  <c r="AO14" i="12"/>
  <c r="AI14" i="12"/>
  <c r="AC14" i="12"/>
  <c r="W14" i="12"/>
  <c r="Q14" i="12"/>
  <c r="K14" i="12"/>
  <c r="AO13" i="12"/>
  <c r="AI13" i="12"/>
  <c r="AC13" i="12"/>
  <c r="W13" i="12"/>
  <c r="Q13" i="12"/>
  <c r="K13" i="12"/>
  <c r="AO12" i="12"/>
  <c r="AI12" i="12"/>
  <c r="AC12" i="12"/>
  <c r="W12" i="12"/>
  <c r="Q12" i="12"/>
  <c r="K12" i="12"/>
  <c r="AO11" i="12"/>
  <c r="AI11" i="12"/>
  <c r="AC11" i="12"/>
  <c r="W11" i="12"/>
  <c r="Q11" i="12"/>
  <c r="K11" i="12"/>
  <c r="AO10" i="12"/>
  <c r="AI10" i="12"/>
  <c r="AC10" i="12"/>
  <c r="W10" i="12"/>
  <c r="Q10" i="12"/>
  <c r="K10" i="12"/>
  <c r="AO9" i="12"/>
  <c r="AI9" i="12"/>
  <c r="AC9" i="12"/>
  <c r="W9" i="12"/>
  <c r="Q9" i="12"/>
  <c r="K9" i="12"/>
  <c r="D65" i="11"/>
  <c r="B65" i="11"/>
  <c r="A65" i="11"/>
  <c r="D34" i="11"/>
  <c r="B34" i="11"/>
  <c r="A34" i="11"/>
  <c r="J96" i="11"/>
  <c r="I96" i="11"/>
  <c r="AG93" i="11" s="1"/>
  <c r="H96" i="11"/>
  <c r="G96" i="11"/>
  <c r="U93" i="11" s="1"/>
  <c r="F96" i="11"/>
  <c r="D96" i="11"/>
  <c r="B96" i="11"/>
  <c r="A96" i="11"/>
  <c r="K94" i="11"/>
  <c r="AM93" i="11"/>
  <c r="AA93" i="11"/>
  <c r="K93" i="11"/>
  <c r="K92" i="11"/>
  <c r="AO91" i="11"/>
  <c r="AI91" i="11"/>
  <c r="AC91" i="11"/>
  <c r="W91" i="11"/>
  <c r="Q91" i="11"/>
  <c r="K91" i="11"/>
  <c r="AO90" i="11"/>
  <c r="AI90" i="11"/>
  <c r="AC90" i="11"/>
  <c r="W90" i="11"/>
  <c r="Q90" i="11"/>
  <c r="K90" i="11"/>
  <c r="AO89" i="11"/>
  <c r="AI89" i="11"/>
  <c r="AC89" i="11"/>
  <c r="W89" i="11"/>
  <c r="Q89" i="11"/>
  <c r="K89" i="11"/>
  <c r="AO88" i="11"/>
  <c r="AI88" i="11"/>
  <c r="AC88" i="11"/>
  <c r="W88" i="11"/>
  <c r="Q88" i="11"/>
  <c r="K88" i="11"/>
  <c r="AO87" i="11"/>
  <c r="AI87" i="11"/>
  <c r="AC87" i="11"/>
  <c r="W87" i="11"/>
  <c r="Q87" i="11"/>
  <c r="K87" i="11"/>
  <c r="AO86" i="11"/>
  <c r="AI86" i="11"/>
  <c r="AC86" i="11"/>
  <c r="W86" i="11"/>
  <c r="Q86" i="11"/>
  <c r="K86" i="11"/>
  <c r="AO85" i="11"/>
  <c r="AI85" i="11"/>
  <c r="AC85" i="11"/>
  <c r="W85" i="11"/>
  <c r="Q85" i="11"/>
  <c r="K85" i="11"/>
  <c r="AO84" i="11"/>
  <c r="AI84" i="11"/>
  <c r="AC84" i="11"/>
  <c r="W84" i="11"/>
  <c r="Q84" i="11"/>
  <c r="K84" i="11"/>
  <c r="AO83" i="11"/>
  <c r="AI83" i="11"/>
  <c r="AC83" i="11"/>
  <c r="W83" i="11"/>
  <c r="Q83" i="11"/>
  <c r="K83" i="11"/>
  <c r="AO82" i="11"/>
  <c r="AI82" i="11"/>
  <c r="AC82" i="11"/>
  <c r="W82" i="11"/>
  <c r="Q82" i="11"/>
  <c r="K82" i="11"/>
  <c r="AO81" i="11"/>
  <c r="AI81" i="11"/>
  <c r="AC81" i="11"/>
  <c r="W81" i="11"/>
  <c r="Q81" i="11"/>
  <c r="K81" i="11"/>
  <c r="AO80" i="11"/>
  <c r="AI80" i="11"/>
  <c r="AC80" i="11"/>
  <c r="W80" i="11"/>
  <c r="Q80" i="11"/>
  <c r="K80" i="11"/>
  <c r="AO79" i="11"/>
  <c r="AI79" i="11"/>
  <c r="AC79" i="11"/>
  <c r="W79" i="11"/>
  <c r="Q79" i="11"/>
  <c r="K79" i="11"/>
  <c r="AO78" i="11"/>
  <c r="AI78" i="11"/>
  <c r="AC78" i="11"/>
  <c r="W78" i="11"/>
  <c r="Q78" i="11"/>
  <c r="K78" i="11"/>
  <c r="AO77" i="11"/>
  <c r="AI77" i="11"/>
  <c r="AC77" i="11"/>
  <c r="W77" i="11"/>
  <c r="Q77" i="11"/>
  <c r="K77" i="11"/>
  <c r="AO76" i="11"/>
  <c r="AI76" i="11"/>
  <c r="AC76" i="11"/>
  <c r="W76" i="11"/>
  <c r="Q76" i="11"/>
  <c r="K76" i="11"/>
  <c r="AO75" i="11"/>
  <c r="AI75" i="11"/>
  <c r="AC75" i="11"/>
  <c r="W75" i="11"/>
  <c r="Q75" i="11"/>
  <c r="K75" i="11"/>
  <c r="AO74" i="11"/>
  <c r="AI74" i="11"/>
  <c r="AC74" i="11"/>
  <c r="W74" i="11"/>
  <c r="Q74" i="11"/>
  <c r="K74" i="11"/>
  <c r="AO73" i="11"/>
  <c r="AI73" i="11"/>
  <c r="AC73" i="11"/>
  <c r="W73" i="11"/>
  <c r="Q73" i="11"/>
  <c r="K73" i="11"/>
  <c r="AO72" i="11"/>
  <c r="AI72" i="11"/>
  <c r="AC72" i="11"/>
  <c r="W72" i="11"/>
  <c r="Q72" i="11"/>
  <c r="K72" i="11"/>
  <c r="AO71" i="11"/>
  <c r="AI71" i="11"/>
  <c r="AC71" i="11"/>
  <c r="W71" i="11"/>
  <c r="Q71" i="11"/>
  <c r="K71" i="11"/>
  <c r="J65" i="11"/>
  <c r="AM62" i="11" s="1"/>
  <c r="I65" i="11"/>
  <c r="AG62" i="11" s="1"/>
  <c r="H65" i="11"/>
  <c r="AA62" i="11" s="1"/>
  <c r="G65" i="11"/>
  <c r="U62" i="11" s="1"/>
  <c r="F65" i="11"/>
  <c r="K63" i="11"/>
  <c r="K62" i="11"/>
  <c r="K61" i="11"/>
  <c r="AO60" i="11"/>
  <c r="AI60" i="11"/>
  <c r="AC60" i="11"/>
  <c r="W60" i="11"/>
  <c r="Q60" i="11"/>
  <c r="K60" i="11"/>
  <c r="AO59" i="11"/>
  <c r="AI59" i="11"/>
  <c r="AC59" i="11"/>
  <c r="W59" i="11"/>
  <c r="Q59" i="11"/>
  <c r="K59" i="11"/>
  <c r="AO58" i="11"/>
  <c r="AI58" i="11"/>
  <c r="AC58" i="11"/>
  <c r="W58" i="11"/>
  <c r="Q58" i="11"/>
  <c r="K58" i="11"/>
  <c r="AO57" i="11"/>
  <c r="AI57" i="11"/>
  <c r="AC57" i="11"/>
  <c r="W57" i="11"/>
  <c r="Q57" i="11"/>
  <c r="K57" i="11"/>
  <c r="AO56" i="11"/>
  <c r="AI56" i="11"/>
  <c r="AC56" i="11"/>
  <c r="W56" i="11"/>
  <c r="Q56" i="11"/>
  <c r="K56" i="11"/>
  <c r="AO55" i="11"/>
  <c r="AI55" i="11"/>
  <c r="AC55" i="11"/>
  <c r="W55" i="11"/>
  <c r="Q55" i="11"/>
  <c r="K55" i="11"/>
  <c r="AO54" i="11"/>
  <c r="AI54" i="11"/>
  <c r="AC54" i="11"/>
  <c r="W54" i="11"/>
  <c r="Q54" i="11"/>
  <c r="K54" i="11"/>
  <c r="AO53" i="11"/>
  <c r="AI53" i="11"/>
  <c r="AC53" i="11"/>
  <c r="W53" i="11"/>
  <c r="Q53" i="11"/>
  <c r="K53" i="11"/>
  <c r="AO52" i="11"/>
  <c r="AI52" i="11"/>
  <c r="AC52" i="11"/>
  <c r="W52" i="11"/>
  <c r="Q52" i="11"/>
  <c r="K52" i="11"/>
  <c r="AO51" i="11"/>
  <c r="AI51" i="11"/>
  <c r="AC51" i="11"/>
  <c r="W51" i="11"/>
  <c r="Q51" i="11"/>
  <c r="K51" i="11"/>
  <c r="AO50" i="11"/>
  <c r="AI50" i="11"/>
  <c r="AC50" i="11"/>
  <c r="W50" i="11"/>
  <c r="Q50" i="11"/>
  <c r="K50" i="11"/>
  <c r="AO49" i="11"/>
  <c r="AI49" i="11"/>
  <c r="AC49" i="11"/>
  <c r="W49" i="11"/>
  <c r="Q49" i="11"/>
  <c r="K49" i="11"/>
  <c r="AO48" i="11"/>
  <c r="AI48" i="11"/>
  <c r="AC48" i="11"/>
  <c r="W48" i="11"/>
  <c r="Q48" i="11"/>
  <c r="K48" i="11"/>
  <c r="AO47" i="11"/>
  <c r="AI47" i="11"/>
  <c r="AC47" i="11"/>
  <c r="W47" i="11"/>
  <c r="Q47" i="11"/>
  <c r="K47" i="11"/>
  <c r="AO46" i="11"/>
  <c r="AI46" i="11"/>
  <c r="AC46" i="11"/>
  <c r="W46" i="11"/>
  <c r="Q46" i="11"/>
  <c r="K46" i="11"/>
  <c r="AO45" i="11"/>
  <c r="AI45" i="11"/>
  <c r="AC45" i="11"/>
  <c r="W45" i="11"/>
  <c r="Q45" i="11"/>
  <c r="K45" i="11"/>
  <c r="AO44" i="11"/>
  <c r="AI44" i="11"/>
  <c r="AC44" i="11"/>
  <c r="W44" i="11"/>
  <c r="Q44" i="11"/>
  <c r="K44" i="11"/>
  <c r="AO43" i="11"/>
  <c r="AI43" i="11"/>
  <c r="AC43" i="11"/>
  <c r="W43" i="11"/>
  <c r="Q43" i="11"/>
  <c r="K43" i="11"/>
  <c r="AO42" i="11"/>
  <c r="AI42" i="11"/>
  <c r="AC42" i="11"/>
  <c r="W42" i="11"/>
  <c r="Q42" i="11"/>
  <c r="K42" i="11"/>
  <c r="AO41" i="11"/>
  <c r="AI41" i="11"/>
  <c r="AC41" i="11"/>
  <c r="W41" i="11"/>
  <c r="Q41" i="11"/>
  <c r="K41" i="11"/>
  <c r="AO40" i="11"/>
  <c r="AI40" i="11"/>
  <c r="AC40" i="11"/>
  <c r="W40" i="11"/>
  <c r="Q40" i="11"/>
  <c r="K40" i="11"/>
  <c r="J34" i="11"/>
  <c r="AM31" i="11" s="1"/>
  <c r="I34" i="11"/>
  <c r="AG31" i="11" s="1"/>
  <c r="H34" i="11"/>
  <c r="AA31" i="11" s="1"/>
  <c r="G34" i="11"/>
  <c r="U31" i="11" s="1"/>
  <c r="F34" i="11"/>
  <c r="K32" i="11"/>
  <c r="K31" i="11"/>
  <c r="K30" i="11"/>
  <c r="AO29" i="11"/>
  <c r="AI29" i="11"/>
  <c r="AC29" i="11"/>
  <c r="W29" i="11"/>
  <c r="Q29" i="11"/>
  <c r="K29" i="11"/>
  <c r="AO28" i="11"/>
  <c r="AI28" i="11"/>
  <c r="AC28" i="11"/>
  <c r="W28" i="11"/>
  <c r="Q28" i="11"/>
  <c r="K28" i="11"/>
  <c r="AO27" i="11"/>
  <c r="AI27" i="11"/>
  <c r="AC27" i="11"/>
  <c r="W27" i="11"/>
  <c r="Q27" i="11"/>
  <c r="K27" i="11"/>
  <c r="AO26" i="11"/>
  <c r="AI26" i="11"/>
  <c r="AC26" i="11"/>
  <c r="W26" i="11"/>
  <c r="Q26" i="11"/>
  <c r="K26" i="11"/>
  <c r="AO25" i="11"/>
  <c r="AI25" i="11"/>
  <c r="AC25" i="11"/>
  <c r="W25" i="11"/>
  <c r="Q25" i="11"/>
  <c r="K25" i="11"/>
  <c r="AO24" i="11"/>
  <c r="AI24" i="11"/>
  <c r="AC24" i="11"/>
  <c r="W24" i="11"/>
  <c r="O24" i="11"/>
  <c r="Q24" i="11" s="1"/>
  <c r="K24" i="11"/>
  <c r="AO23" i="11"/>
  <c r="AI23" i="11"/>
  <c r="AC23" i="11"/>
  <c r="W23" i="11"/>
  <c r="Q23" i="11"/>
  <c r="K23" i="11"/>
  <c r="AO22" i="11"/>
  <c r="AI22" i="11"/>
  <c r="AC22" i="11"/>
  <c r="W22" i="11"/>
  <c r="Q22" i="11"/>
  <c r="K22" i="11"/>
  <c r="AO21" i="11"/>
  <c r="AI21" i="11"/>
  <c r="AC21" i="11"/>
  <c r="W21" i="11"/>
  <c r="Q21" i="11"/>
  <c r="K21" i="11"/>
  <c r="AO20" i="11"/>
  <c r="AI20" i="11"/>
  <c r="AC20" i="11"/>
  <c r="W20" i="11"/>
  <c r="Q20" i="11"/>
  <c r="K20" i="11"/>
  <c r="AO19" i="11"/>
  <c r="AI19" i="11"/>
  <c r="AC19" i="11"/>
  <c r="W19" i="11"/>
  <c r="Q19" i="11"/>
  <c r="K19" i="11"/>
  <c r="AO18" i="11"/>
  <c r="AI18" i="11"/>
  <c r="AC18" i="11"/>
  <c r="W18" i="11"/>
  <c r="Q18" i="11"/>
  <c r="K18" i="11"/>
  <c r="AO17" i="11"/>
  <c r="AI17" i="11"/>
  <c r="AC17" i="11"/>
  <c r="W17" i="11"/>
  <c r="Q17" i="11"/>
  <c r="K17" i="11"/>
  <c r="AO16" i="11"/>
  <c r="AI16" i="11"/>
  <c r="AC16" i="11"/>
  <c r="W16" i="11"/>
  <c r="Q16" i="11"/>
  <c r="K16" i="11"/>
  <c r="AO15" i="11"/>
  <c r="AI15" i="11"/>
  <c r="AC15" i="11"/>
  <c r="W15" i="11"/>
  <c r="Q15" i="11"/>
  <c r="K15" i="11"/>
  <c r="AO14" i="11"/>
  <c r="AI14" i="11"/>
  <c r="AC14" i="11"/>
  <c r="W14" i="11"/>
  <c r="Q14" i="11"/>
  <c r="K14" i="11"/>
  <c r="AO13" i="11"/>
  <c r="AI13" i="11"/>
  <c r="AC13" i="11"/>
  <c r="W13" i="11"/>
  <c r="Q13" i="11"/>
  <c r="K13" i="11"/>
  <c r="AO12" i="11"/>
  <c r="AI12" i="11"/>
  <c r="AC12" i="11"/>
  <c r="W12" i="11"/>
  <c r="Q12" i="11"/>
  <c r="K12" i="11"/>
  <c r="AO11" i="11"/>
  <c r="AI11" i="11"/>
  <c r="AC11" i="11"/>
  <c r="W11" i="11"/>
  <c r="Q11" i="11"/>
  <c r="K11" i="11"/>
  <c r="AO10" i="11"/>
  <c r="AI10" i="11"/>
  <c r="AC10" i="11"/>
  <c r="W10" i="11"/>
  <c r="Q10" i="11"/>
  <c r="K10" i="11"/>
  <c r="AO9" i="11"/>
  <c r="AI9" i="11"/>
  <c r="AC9" i="11"/>
  <c r="W9" i="11"/>
  <c r="Q9" i="11"/>
  <c r="K9" i="11"/>
  <c r="D96" i="9"/>
  <c r="B96" i="9"/>
  <c r="A96" i="9"/>
  <c r="D65" i="9"/>
  <c r="B65" i="9"/>
  <c r="A65" i="9"/>
  <c r="D34" i="9"/>
  <c r="B34" i="9"/>
  <c r="A34" i="9"/>
  <c r="J96" i="9"/>
  <c r="AM93" i="9" s="1"/>
  <c r="I96" i="9"/>
  <c r="AG93" i="9" s="1"/>
  <c r="H96" i="9"/>
  <c r="AA93" i="9" s="1"/>
  <c r="G96" i="9"/>
  <c r="U93" i="9" s="1"/>
  <c r="F96" i="9"/>
  <c r="K94" i="9"/>
  <c r="K93" i="9"/>
  <c r="K92" i="9"/>
  <c r="AO91" i="9"/>
  <c r="AI91" i="9"/>
  <c r="AC91" i="9"/>
  <c r="W91" i="9"/>
  <c r="Q91" i="9"/>
  <c r="K91" i="9"/>
  <c r="AO90" i="9"/>
  <c r="AI90" i="9"/>
  <c r="AC90" i="9"/>
  <c r="W90" i="9"/>
  <c r="Q90" i="9"/>
  <c r="K90" i="9"/>
  <c r="AO89" i="9"/>
  <c r="AI89" i="9"/>
  <c r="AC89" i="9"/>
  <c r="W89" i="9"/>
  <c r="Q89" i="9"/>
  <c r="K89" i="9"/>
  <c r="AO88" i="9"/>
  <c r="AI88" i="9"/>
  <c r="AC88" i="9"/>
  <c r="W88" i="9"/>
  <c r="Q88" i="9"/>
  <c r="K88" i="9"/>
  <c r="AO87" i="9"/>
  <c r="AI87" i="9"/>
  <c r="AC87" i="9"/>
  <c r="W87" i="9"/>
  <c r="Q87" i="9"/>
  <c r="K87" i="9"/>
  <c r="AO86" i="9"/>
  <c r="AI86" i="9"/>
  <c r="AC86" i="9"/>
  <c r="W86" i="9"/>
  <c r="Q86" i="9"/>
  <c r="K86" i="9"/>
  <c r="AO85" i="9"/>
  <c r="AI85" i="9"/>
  <c r="AC85" i="9"/>
  <c r="W85" i="9"/>
  <c r="Q85" i="9"/>
  <c r="K85" i="9"/>
  <c r="AO84" i="9"/>
  <c r="AI84" i="9"/>
  <c r="AC84" i="9"/>
  <c r="W84" i="9"/>
  <c r="Q84" i="9"/>
  <c r="K84" i="9"/>
  <c r="AO83" i="9"/>
  <c r="AI83" i="9"/>
  <c r="AC83" i="9"/>
  <c r="W83" i="9"/>
  <c r="Q83" i="9"/>
  <c r="K83" i="9"/>
  <c r="AO82" i="9"/>
  <c r="AI82" i="9"/>
  <c r="AC82" i="9"/>
  <c r="W82" i="9"/>
  <c r="Q82" i="9"/>
  <c r="K82" i="9"/>
  <c r="AO81" i="9"/>
  <c r="AI81" i="9"/>
  <c r="AC81" i="9"/>
  <c r="W81" i="9"/>
  <c r="Q81" i="9"/>
  <c r="K81" i="9"/>
  <c r="AO80" i="9"/>
  <c r="AI80" i="9"/>
  <c r="AC80" i="9"/>
  <c r="W80" i="9"/>
  <c r="Q80" i="9"/>
  <c r="K80" i="9"/>
  <c r="AO79" i="9"/>
  <c r="AI79" i="9"/>
  <c r="AC79" i="9"/>
  <c r="W79" i="9"/>
  <c r="Q79" i="9"/>
  <c r="K79" i="9"/>
  <c r="AO78" i="9"/>
  <c r="AI78" i="9"/>
  <c r="AC78" i="9"/>
  <c r="W78" i="9"/>
  <c r="Q78" i="9"/>
  <c r="K78" i="9"/>
  <c r="AO77" i="9"/>
  <c r="AI77" i="9"/>
  <c r="AC77" i="9"/>
  <c r="W77" i="9"/>
  <c r="Q77" i="9"/>
  <c r="K77" i="9"/>
  <c r="AO76" i="9"/>
  <c r="AI76" i="9"/>
  <c r="AC76" i="9"/>
  <c r="W76" i="9"/>
  <c r="Q76" i="9"/>
  <c r="K76" i="9"/>
  <c r="AO75" i="9"/>
  <c r="AI75" i="9"/>
  <c r="AC75" i="9"/>
  <c r="W75" i="9"/>
  <c r="Q75" i="9"/>
  <c r="K75" i="9"/>
  <c r="AO74" i="9"/>
  <c r="AI74" i="9"/>
  <c r="AC74" i="9"/>
  <c r="W74" i="9"/>
  <c r="Q74" i="9"/>
  <c r="K74" i="9"/>
  <c r="AO73" i="9"/>
  <c r="AI73" i="9"/>
  <c r="AC73" i="9"/>
  <c r="W73" i="9"/>
  <c r="Q73" i="9"/>
  <c r="K73" i="9"/>
  <c r="AO72" i="9"/>
  <c r="AI72" i="9"/>
  <c r="AC72" i="9"/>
  <c r="W72" i="9"/>
  <c r="Q72" i="9"/>
  <c r="K72" i="9"/>
  <c r="AO71" i="9"/>
  <c r="AI71" i="9"/>
  <c r="AC71" i="9"/>
  <c r="W71" i="9"/>
  <c r="Q71" i="9"/>
  <c r="J65" i="9"/>
  <c r="AM62" i="9" s="1"/>
  <c r="I65" i="9"/>
  <c r="AG62" i="9" s="1"/>
  <c r="H65" i="9"/>
  <c r="AA62" i="9" s="1"/>
  <c r="G65" i="9"/>
  <c r="U62" i="9" s="1"/>
  <c r="F65" i="9"/>
  <c r="K63" i="9"/>
  <c r="K62" i="9"/>
  <c r="K61" i="9"/>
  <c r="AO60" i="9"/>
  <c r="AI60" i="9"/>
  <c r="AC60" i="9"/>
  <c r="W60" i="9"/>
  <c r="Q60" i="9"/>
  <c r="K60" i="9"/>
  <c r="AO59" i="9"/>
  <c r="AI59" i="9"/>
  <c r="AC59" i="9"/>
  <c r="W59" i="9"/>
  <c r="Q59" i="9"/>
  <c r="K59" i="9"/>
  <c r="AO58" i="9"/>
  <c r="AI58" i="9"/>
  <c r="AC58" i="9"/>
  <c r="W58" i="9"/>
  <c r="Q58" i="9"/>
  <c r="K58" i="9"/>
  <c r="AO57" i="9"/>
  <c r="AI57" i="9"/>
  <c r="AC57" i="9"/>
  <c r="W57" i="9"/>
  <c r="Q57" i="9"/>
  <c r="K57" i="9"/>
  <c r="AO56" i="9"/>
  <c r="AI56" i="9"/>
  <c r="AC56" i="9"/>
  <c r="W56" i="9"/>
  <c r="Q56" i="9"/>
  <c r="K56" i="9"/>
  <c r="AO55" i="9"/>
  <c r="AI55" i="9"/>
  <c r="AC55" i="9"/>
  <c r="W55" i="9"/>
  <c r="Q55" i="9"/>
  <c r="K55" i="9"/>
  <c r="AO54" i="9"/>
  <c r="AI54" i="9"/>
  <c r="AC54" i="9"/>
  <c r="W54" i="9"/>
  <c r="Q54" i="9"/>
  <c r="K54" i="9"/>
  <c r="AO53" i="9"/>
  <c r="AI53" i="9"/>
  <c r="AC53" i="9"/>
  <c r="W53" i="9"/>
  <c r="Q53" i="9"/>
  <c r="K53" i="9"/>
  <c r="AO52" i="9"/>
  <c r="AI52" i="9"/>
  <c r="AC52" i="9"/>
  <c r="W52" i="9"/>
  <c r="Q52" i="9"/>
  <c r="K52" i="9"/>
  <c r="AO51" i="9"/>
  <c r="AI51" i="9"/>
  <c r="AC51" i="9"/>
  <c r="W51" i="9"/>
  <c r="Q51" i="9"/>
  <c r="K51" i="9"/>
  <c r="AO50" i="9"/>
  <c r="AI50" i="9"/>
  <c r="AC50" i="9"/>
  <c r="W50" i="9"/>
  <c r="Q50" i="9"/>
  <c r="K50" i="9"/>
  <c r="AO49" i="9"/>
  <c r="AI49" i="9"/>
  <c r="AC49" i="9"/>
  <c r="W49" i="9"/>
  <c r="Q49" i="9"/>
  <c r="K49" i="9"/>
  <c r="AO48" i="9"/>
  <c r="AI48" i="9"/>
  <c r="AC48" i="9"/>
  <c r="W48" i="9"/>
  <c r="Q48" i="9"/>
  <c r="K48" i="9"/>
  <c r="AO47" i="9"/>
  <c r="AI47" i="9"/>
  <c r="AC47" i="9"/>
  <c r="W47" i="9"/>
  <c r="Q47" i="9"/>
  <c r="K47" i="9"/>
  <c r="AO46" i="9"/>
  <c r="AI46" i="9"/>
  <c r="AC46" i="9"/>
  <c r="W46" i="9"/>
  <c r="Q46" i="9"/>
  <c r="K46" i="9"/>
  <c r="AO45" i="9"/>
  <c r="AI45" i="9"/>
  <c r="AC45" i="9"/>
  <c r="W45" i="9"/>
  <c r="Q45" i="9"/>
  <c r="K45" i="9"/>
  <c r="AO44" i="9"/>
  <c r="AI44" i="9"/>
  <c r="AC44" i="9"/>
  <c r="W44" i="9"/>
  <c r="Q44" i="9"/>
  <c r="K44" i="9"/>
  <c r="AO43" i="9"/>
  <c r="AI43" i="9"/>
  <c r="AC43" i="9"/>
  <c r="W43" i="9"/>
  <c r="Q43" i="9"/>
  <c r="K43" i="9"/>
  <c r="AO42" i="9"/>
  <c r="AI42" i="9"/>
  <c r="AC42" i="9"/>
  <c r="W42" i="9"/>
  <c r="Q42" i="9"/>
  <c r="K42" i="9"/>
  <c r="AO41" i="9"/>
  <c r="AI41" i="9"/>
  <c r="AC41" i="9"/>
  <c r="W41" i="9"/>
  <c r="Q41" i="9"/>
  <c r="K41" i="9"/>
  <c r="AO40" i="9"/>
  <c r="AI40" i="9"/>
  <c r="AC40" i="9"/>
  <c r="W40" i="9"/>
  <c r="Q40" i="9"/>
  <c r="K40" i="9"/>
  <c r="J34" i="9"/>
  <c r="AM31" i="9" s="1"/>
  <c r="I34" i="9"/>
  <c r="AG31" i="9" s="1"/>
  <c r="H34" i="9"/>
  <c r="AA31" i="9" s="1"/>
  <c r="G34" i="9"/>
  <c r="F34" i="9"/>
  <c r="K32" i="9"/>
  <c r="U31" i="9"/>
  <c r="K31" i="9"/>
  <c r="K30" i="9"/>
  <c r="AO29" i="9"/>
  <c r="AI29" i="9"/>
  <c r="AC29" i="9"/>
  <c r="W29" i="9"/>
  <c r="Q29" i="9"/>
  <c r="K29" i="9"/>
  <c r="AO28" i="9"/>
  <c r="AI28" i="9"/>
  <c r="AC28" i="9"/>
  <c r="W28" i="9"/>
  <c r="Q28" i="9"/>
  <c r="K28" i="9"/>
  <c r="AO27" i="9"/>
  <c r="AI27" i="9"/>
  <c r="AC27" i="9"/>
  <c r="W27" i="9"/>
  <c r="Q27" i="9"/>
  <c r="K27" i="9"/>
  <c r="AO26" i="9"/>
  <c r="AI26" i="9"/>
  <c r="AC26" i="9"/>
  <c r="W26" i="9"/>
  <c r="Q26" i="9"/>
  <c r="K26" i="9"/>
  <c r="AO25" i="9"/>
  <c r="AI25" i="9"/>
  <c r="AC25" i="9"/>
  <c r="W25" i="9"/>
  <c r="Q25" i="9"/>
  <c r="K25" i="9"/>
  <c r="AO24" i="9"/>
  <c r="AI24" i="9"/>
  <c r="AC24" i="9"/>
  <c r="W24" i="9"/>
  <c r="O24" i="9"/>
  <c r="Q24" i="9" s="1"/>
  <c r="K24" i="9"/>
  <c r="AO23" i="9"/>
  <c r="AI23" i="9"/>
  <c r="AC23" i="9"/>
  <c r="W23" i="9"/>
  <c r="Q23" i="9"/>
  <c r="K23" i="9"/>
  <c r="AO22" i="9"/>
  <c r="AI22" i="9"/>
  <c r="AC22" i="9"/>
  <c r="W22" i="9"/>
  <c r="Q22" i="9"/>
  <c r="K22" i="9"/>
  <c r="AO21" i="9"/>
  <c r="AI21" i="9"/>
  <c r="AC21" i="9"/>
  <c r="W21" i="9"/>
  <c r="Q21" i="9"/>
  <c r="K21" i="9"/>
  <c r="AO20" i="9"/>
  <c r="AI20" i="9"/>
  <c r="AC20" i="9"/>
  <c r="W20" i="9"/>
  <c r="Q20" i="9"/>
  <c r="K20" i="9"/>
  <c r="AO19" i="9"/>
  <c r="AI19" i="9"/>
  <c r="AC19" i="9"/>
  <c r="W19" i="9"/>
  <c r="Q19" i="9"/>
  <c r="K19" i="9"/>
  <c r="AO18" i="9"/>
  <c r="AI18" i="9"/>
  <c r="AC18" i="9"/>
  <c r="W18" i="9"/>
  <c r="Q18" i="9"/>
  <c r="K18" i="9"/>
  <c r="AO17" i="9"/>
  <c r="AI17" i="9"/>
  <c r="AC17" i="9"/>
  <c r="W17" i="9"/>
  <c r="Q17" i="9"/>
  <c r="K17" i="9"/>
  <c r="AO16" i="9"/>
  <c r="AI16" i="9"/>
  <c r="AC16" i="9"/>
  <c r="W16" i="9"/>
  <c r="Q16" i="9"/>
  <c r="K16" i="9"/>
  <c r="AO15" i="9"/>
  <c r="AI15" i="9"/>
  <c r="AC15" i="9"/>
  <c r="W15" i="9"/>
  <c r="Q15" i="9"/>
  <c r="K15" i="9"/>
  <c r="AO14" i="9"/>
  <c r="AI14" i="9"/>
  <c r="AC14" i="9"/>
  <c r="W14" i="9"/>
  <c r="Q14" i="9"/>
  <c r="K14" i="9"/>
  <c r="AO13" i="9"/>
  <c r="AI13" i="9"/>
  <c r="AC13" i="9"/>
  <c r="W13" i="9"/>
  <c r="Q13" i="9"/>
  <c r="K13" i="9"/>
  <c r="AO12" i="9"/>
  <c r="AI12" i="9"/>
  <c r="AC12" i="9"/>
  <c r="W12" i="9"/>
  <c r="Q12" i="9"/>
  <c r="K12" i="9"/>
  <c r="AO11" i="9"/>
  <c r="AI11" i="9"/>
  <c r="AC11" i="9"/>
  <c r="W11" i="9"/>
  <c r="Q11" i="9"/>
  <c r="K11" i="9"/>
  <c r="AO10" i="9"/>
  <c r="AI10" i="9"/>
  <c r="AC10" i="9"/>
  <c r="W10" i="9"/>
  <c r="Q10" i="9"/>
  <c r="K10" i="9"/>
  <c r="AO9" i="9"/>
  <c r="AI9" i="9"/>
  <c r="AC9" i="9"/>
  <c r="W9" i="9"/>
  <c r="Q9" i="9"/>
  <c r="D34" i="7"/>
  <c r="B34" i="7"/>
  <c r="A34" i="7"/>
  <c r="J96" i="7"/>
  <c r="I96" i="7"/>
  <c r="AG93" i="7" s="1"/>
  <c r="H96" i="7"/>
  <c r="G96" i="7"/>
  <c r="F96" i="7"/>
  <c r="D96" i="7"/>
  <c r="B96" i="7"/>
  <c r="A96" i="7"/>
  <c r="K94" i="7"/>
  <c r="AM93" i="7"/>
  <c r="AA93" i="7"/>
  <c r="U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AG62" i="7"/>
  <c r="H65" i="7"/>
  <c r="AA62" i="7" s="1"/>
  <c r="G65" i="7"/>
  <c r="U62" i="7" s="1"/>
  <c r="F65" i="7"/>
  <c r="D65" i="7"/>
  <c r="B65" i="7"/>
  <c r="A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AO41" i="7"/>
  <c r="AI41" i="7"/>
  <c r="AC41" i="7"/>
  <c r="W41" i="7"/>
  <c r="Q41" i="7"/>
  <c r="K41" i="7"/>
  <c r="AO40" i="7"/>
  <c r="AI40" i="7"/>
  <c r="AC40" i="7"/>
  <c r="W40" i="7"/>
  <c r="Q40" i="7"/>
  <c r="J34" i="7"/>
  <c r="AM31" i="7" s="1"/>
  <c r="AG31" i="7"/>
  <c r="H34" i="7"/>
  <c r="AA31" i="7" s="1"/>
  <c r="G34" i="7"/>
  <c r="U31" i="7" s="1"/>
  <c r="F34" i="7"/>
  <c r="K32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Q24" i="7"/>
  <c r="O24" i="7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K65" i="13" l="1"/>
  <c r="AC7" i="9"/>
  <c r="AI7" i="7"/>
  <c r="K34" i="13"/>
  <c r="W38" i="13"/>
  <c r="K96" i="13"/>
  <c r="K34" i="12"/>
  <c r="AI7" i="12"/>
  <c r="AC38" i="12"/>
  <c r="Q38" i="12"/>
  <c r="K96" i="12"/>
  <c r="K65" i="12"/>
  <c r="AC7" i="12"/>
  <c r="K96" i="11"/>
  <c r="K65" i="11"/>
  <c r="Q69" i="11"/>
  <c r="W69" i="11"/>
  <c r="AC38" i="9"/>
  <c r="Q38" i="9"/>
  <c r="K65" i="9"/>
  <c r="K96" i="9"/>
  <c r="AO38" i="7"/>
  <c r="W38" i="7"/>
  <c r="K96" i="7"/>
  <c r="AC69" i="7"/>
  <c r="AI69" i="13"/>
  <c r="W7" i="13"/>
  <c r="AC69" i="13"/>
  <c r="AC38" i="13"/>
  <c r="AO7" i="13"/>
  <c r="AC7" i="13"/>
  <c r="AI7" i="13"/>
  <c r="AO38" i="13"/>
  <c r="AO69" i="13"/>
  <c r="Q69" i="13"/>
  <c r="Q38" i="13"/>
  <c r="AI38" i="13"/>
  <c r="Q7" i="13"/>
  <c r="W69" i="13"/>
  <c r="AO7" i="12"/>
  <c r="AI38" i="12"/>
  <c r="AO38" i="12"/>
  <c r="AO69" i="12"/>
  <c r="W38" i="12"/>
  <c r="AI69" i="12"/>
  <c r="Q69" i="12"/>
  <c r="Q7" i="12"/>
  <c r="W69" i="12"/>
  <c r="W7" i="12"/>
  <c r="AC69" i="12"/>
  <c r="K34" i="11"/>
  <c r="Q7" i="11"/>
  <c r="AC69" i="11"/>
  <c r="AI69" i="11"/>
  <c r="AC38" i="11"/>
  <c r="Q38" i="11"/>
  <c r="W7" i="11"/>
  <c r="AO7" i="11"/>
  <c r="AC7" i="11"/>
  <c r="AI38" i="11"/>
  <c r="W38" i="11"/>
  <c r="AI7" i="11"/>
  <c r="AO38" i="11"/>
  <c r="AO69" i="11"/>
  <c r="K34" i="9"/>
  <c r="AO7" i="9"/>
  <c r="AI38" i="9"/>
  <c r="AI7" i="9"/>
  <c r="AO38" i="9"/>
  <c r="Q69" i="9"/>
  <c r="AO69" i="9"/>
  <c r="Q7" i="9"/>
  <c r="W69" i="9"/>
  <c r="W7" i="9"/>
  <c r="AC69" i="9"/>
  <c r="W38" i="9"/>
  <c r="AI69" i="9"/>
  <c r="K65" i="7"/>
  <c r="K34" i="7"/>
  <c r="W7" i="7"/>
  <c r="Q69" i="7"/>
  <c r="AO69" i="7"/>
  <c r="AC7" i="7"/>
  <c r="AI38" i="7"/>
  <c r="W69" i="7"/>
  <c r="AO7" i="7"/>
  <c r="Q38" i="7"/>
  <c r="AC38" i="7"/>
  <c r="AI69" i="7"/>
  <c r="Q7" i="7"/>
  <c r="E65" i="9" l="1"/>
  <c r="C10" i="8" s="1"/>
  <c r="E10" i="8" s="1"/>
  <c r="E65" i="12"/>
  <c r="C19" i="8" s="1"/>
  <c r="E19" i="8" s="1"/>
  <c r="E96" i="11"/>
  <c r="E65" i="11"/>
  <c r="C15" i="8" s="1"/>
  <c r="E15" i="8" s="1"/>
  <c r="E34" i="13"/>
  <c r="C22" i="8" s="1"/>
  <c r="E65" i="13"/>
  <c r="C23" i="8" s="1"/>
  <c r="E23" i="8" s="1"/>
  <c r="E96" i="13"/>
  <c r="E34" i="12"/>
  <c r="C18" i="8" s="1"/>
  <c r="E18" i="8" s="1"/>
  <c r="E96" i="12"/>
  <c r="E34" i="11"/>
  <c r="C14" i="8" s="1"/>
  <c r="E14" i="8" s="1"/>
  <c r="E96" i="9"/>
  <c r="C11" i="8" s="1"/>
  <c r="E11" i="8" s="1"/>
  <c r="E34" i="9"/>
  <c r="C9" i="8" s="1"/>
  <c r="E34" i="7"/>
  <c r="C4" i="8" s="1"/>
  <c r="E4" i="8" s="1"/>
  <c r="E96" i="7"/>
  <c r="E65" i="7"/>
  <c r="C96" i="13" l="1"/>
  <c r="C24" i="8"/>
  <c r="E24" i="8" s="1"/>
  <c r="C96" i="12"/>
  <c r="C20" i="8"/>
  <c r="E20" i="8" s="1"/>
  <c r="C96" i="11"/>
  <c r="C16" i="8"/>
  <c r="E16" i="8" s="1"/>
  <c r="C96" i="7"/>
  <c r="C6" i="8"/>
  <c r="E6" i="8" s="1"/>
  <c r="C65" i="7"/>
  <c r="C5" i="8"/>
  <c r="E5" i="8" s="1"/>
  <c r="F8" i="8"/>
  <c r="E9" i="8"/>
  <c r="H8" i="8" s="1"/>
  <c r="E22" i="8"/>
  <c r="H13" i="8" l="1"/>
  <c r="F13" i="8"/>
  <c r="C2" i="8"/>
  <c r="E2" i="8" s="1"/>
</calcChain>
</file>

<file path=xl/sharedStrings.xml><?xml version="1.0" encoding="utf-8"?>
<sst xmlns="http://schemas.openxmlformats.org/spreadsheetml/2006/main" count="2939" uniqueCount="125">
  <si>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</si>
  <si>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</si>
  <si>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</si>
  <si>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</si>
  <si>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</si>
  <si>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</si>
  <si>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</si>
  <si>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</si>
  <si>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</si>
  <si>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</si>
  <si>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</si>
  <si>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</si>
  <si>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</si>
  <si>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</si>
  <si>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</si>
  <si>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</si>
  <si>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</si>
  <si>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</si>
  <si>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</si>
  <si>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</si>
  <si>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</si>
  <si>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</si>
  <si>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</si>
  <si>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</si>
  <si>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</si>
  <si>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</si>
  <si>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</si>
  <si>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</si>
  <si>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</si>
  <si>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</si>
  <si>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</si>
  <si>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</si>
  <si>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</si>
  <si>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</si>
  <si>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</si>
  <si>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</si>
  <si>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</si>
  <si>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</si>
  <si>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</si>
  <si>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</si>
  <si>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</si>
  <si>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</si>
  <si>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Power Distribution</t>
  </si>
  <si>
    <t>Compressed Air</t>
  </si>
  <si>
    <t>Chilled Water</t>
  </si>
  <si>
    <t>Gas Distribution</t>
  </si>
  <si>
    <t>Power</t>
  </si>
  <si>
    <t>Network</t>
  </si>
  <si>
    <t>Lighting</t>
  </si>
  <si>
    <t>Ventilation (HVAC)</t>
  </si>
  <si>
    <t>Fire Protection</t>
  </si>
  <si>
    <t>O2 Monitoring</t>
  </si>
  <si>
    <t>H2O Leakage Monitoring</t>
  </si>
  <si>
    <t>Remote Area Survailance (Video Camera)</t>
  </si>
  <si>
    <t>Local Crane</t>
  </si>
  <si>
    <t>No</t>
  </si>
  <si>
    <t>None</t>
  </si>
  <si>
    <t>13.6.9.7.3</t>
  </si>
  <si>
    <t>Cabinet Building Structure</t>
  </si>
  <si>
    <t>13.6.9.7.4</t>
  </si>
  <si>
    <t>Laboratory Equipment and Sample Storage</t>
  </si>
  <si>
    <t>13.6.9.7.1.1</t>
  </si>
  <si>
    <t>13.6.9.7.1.2</t>
  </si>
  <si>
    <t>13.6.9.7.1.3</t>
  </si>
  <si>
    <t>13.6.9.7.1.4</t>
  </si>
  <si>
    <t>13.6.9.7.2.1</t>
  </si>
  <si>
    <t>13.6.9.7.2.2</t>
  </si>
  <si>
    <t>13.6.9.7.2.3</t>
  </si>
  <si>
    <t>13.6.9.7.2.4</t>
  </si>
  <si>
    <t>13.6.9.7.2.5</t>
  </si>
  <si>
    <t>13.6.9.7.2.6</t>
  </si>
  <si>
    <t>13.6.9.7.2.7</t>
  </si>
  <si>
    <t>13.6.9.7.2.9</t>
  </si>
  <si>
    <t>13.6.9.7.2.10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</si>
  <si>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</si>
  <si>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</si>
  <si>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</si>
  <si>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</si>
  <si>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</si>
  <si>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</si>
  <si>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Technician, Postdoc</t>
  </si>
  <si>
    <t>PSI - PHD</t>
  </si>
  <si>
    <t>Non Labor Costs WBS Sec. 03</t>
  </si>
  <si>
    <t>Total Non Labor WBS Sec. 04</t>
  </si>
  <si>
    <t>Total Non Labor WBS Sec. 05</t>
  </si>
  <si>
    <t>Total Non Labor WBS Sec. 06</t>
  </si>
  <si>
    <t>Total Non-Labor cost</t>
  </si>
  <si>
    <t>13.6.9.7 Sample Preparation Area</t>
  </si>
  <si>
    <t>Chair</t>
  </si>
  <si>
    <t>Table</t>
  </si>
  <si>
    <t>Swivel Stool</t>
  </si>
  <si>
    <t>Cabinet (x3)</t>
  </si>
  <si>
    <t>Office Equipment</t>
  </si>
  <si>
    <t>Mounting Trolley</t>
  </si>
  <si>
    <t>Airpressure Spraygun (Inotec)</t>
  </si>
  <si>
    <t>Compressed Air Line</t>
  </si>
  <si>
    <t>Power Line</t>
  </si>
  <si>
    <t>13.6.9.7 Sample Preparation Area / Support Infrastructure</t>
  </si>
  <si>
    <t>PM</t>
  </si>
  <si>
    <t>Design</t>
  </si>
  <si>
    <t>Prod</t>
  </si>
  <si>
    <t>Inst</t>
  </si>
  <si>
    <t>Comm</t>
  </si>
  <si>
    <t>PSI - Craftsman, Admin.</t>
  </si>
  <si>
    <t>Project Admin. Support</t>
  </si>
  <si>
    <t xml:space="preserve">PSI - Scientist, Engineer </t>
  </si>
  <si>
    <t>PBS</t>
  </si>
  <si>
    <t>Item</t>
  </si>
  <si>
    <t>Total Labor [k€]</t>
  </si>
  <si>
    <t>Total non-Labor  [k€]</t>
  </si>
  <si>
    <t>Both  [k€]</t>
  </si>
  <si>
    <t>13.6.9.7</t>
  </si>
  <si>
    <t>Sampe Preparation Area</t>
  </si>
  <si>
    <t>13.6.9.7.1</t>
  </si>
  <si>
    <t>Utitilties Distribution</t>
  </si>
  <si>
    <t>13.6.9.7.2</t>
  </si>
  <si>
    <t>Support Infrastructure</t>
  </si>
  <si>
    <t>Work 02 [d]</t>
  </si>
  <si>
    <t>Work 03 [d]</t>
  </si>
  <si>
    <t>Work 04 [d]</t>
  </si>
  <si>
    <t>Work 05 [d]</t>
  </si>
  <si>
    <t>Work 06 [d]</t>
  </si>
  <si>
    <t>Project  Admin. Support</t>
  </si>
  <si>
    <t>PSI - Electro Technician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</si>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</sst>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0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i/>
      <sz val="16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0" fontId="8" fillId="0" borderId="0" xfId="0" applyFont="1"/>
    <xf numFmtId="167" fontId="8" fillId="0" borderId="0" xfId="0" applyNumberFormat="1" applyFont="1"/>
    <xf numFmtId="168" fontId="7" fillId="0" borderId="0" xfId="0" applyNumberFormat="1" applyFont="1"/>
    <xf numFmtId="168" fontId="9" fillId="0" borderId="0" xfId="0" applyNumberFormat="1" applyFont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"/>
  <sheetViews>
    <sheetView tabSelected="1" zoomScale="55" zoomScaleNormal="55" workbookViewId="0">
      <selection activeCell="D47" sqref="D47"/>
    </sheetView>
  </sheetViews>
  <sheetFormatPr defaultRowHeight="20.25" x14ac:dyDescent="0.3"/>
  <cols>
    <col min="1" max="1" width="13.36328125" customWidth="1"/>
    <col min="2" max="2" width="43.26953125" customWidth="1"/>
    <col min="3" max="3" width="19.6328125" customWidth="1"/>
    <col min="4" max="4" width="24.6328125" customWidth="1"/>
    <col min="5" max="5" width="12.54296875" customWidth="1"/>
  </cols>
  <sheetData>
    <row r="1" spans="1:32" ht="25.5" x14ac:dyDescent="0.35">
      <c r="A1" s="41" t="s">
        <v>106</v>
      </c>
      <c r="B1" s="41" t="s">
        <v>107</v>
      </c>
      <c r="C1" s="41" t="s">
        <v>108</v>
      </c>
      <c r="D1" s="41" t="s">
        <v>109</v>
      </c>
      <c r="E1" s="41" t="s">
        <v>110</v>
      </c>
      <c r="J1" s="42" t="s">
        <v>117</v>
      </c>
      <c r="K1" s="42" t="s">
        <v>118</v>
      </c>
      <c r="L1" s="42" t="s">
        <v>119</v>
      </c>
      <c r="M1" s="42" t="s">
        <v>120</v>
      </c>
      <c r="N1" s="42" t="s">
        <v>121</v>
      </c>
      <c r="AB1" t="s">
        <v>98</v>
      </c>
      <c r="AC1" t="s">
        <v>99</v>
      </c>
      <c r="AD1" t="s">
        <v>100</v>
      </c>
      <c r="AE1" t="s">
        <v>101</v>
      </c>
      <c r="AF1" t="s">
        <v>102</v>
      </c>
    </row>
    <row r="2" spans="1:32" ht="22.5" x14ac:dyDescent="0.3">
      <c r="A2" s="42" t="s">
        <v>111</v>
      </c>
      <c r="B2" s="42" t="s">
        <v>112</v>
      </c>
      <c r="C2" s="43">
        <f>SUM(C3:C102)</f>
        <v>21.558499999999999</v>
      </c>
      <c r="D2" s="43">
        <f>SUM(D3:D102)</f>
        <v>11.16</v>
      </c>
      <c r="E2" s="43">
        <f>C2+D2</f>
        <v>32.718499999999999</v>
      </c>
      <c r="J2" s="47">
        <f>SUM(J3:J107)</f>
        <v>8.5714285714285712</v>
      </c>
      <c r="K2" s="47">
        <f>SUM(K3:K107)</f>
        <v>6.9047619047619051</v>
      </c>
      <c r="L2" s="47">
        <f>SUM(L3:L107)</f>
        <v>0</v>
      </c>
      <c r="M2" s="47">
        <f>SUM(M3:M107)</f>
        <v>23.80952380952381</v>
      </c>
      <c r="N2" s="47">
        <f>SUM(N3:N107)</f>
        <v>0</v>
      </c>
      <c r="AA2" t="s">
        <v>2</v>
      </c>
      <c r="AB2">
        <f>SUM(AB4:AB24)</f>
        <v>72</v>
      </c>
      <c r="AC2">
        <f>SUM(AC4:AC24)</f>
        <v>58</v>
      </c>
      <c r="AD2">
        <f>SUM(AD4:AD24)</f>
        <v>0</v>
      </c>
      <c r="AE2">
        <f>SUM(AE4:AE24)</f>
        <v>200</v>
      </c>
      <c r="AF2">
        <f>SUM(AF4:AF24)</f>
        <v>0</v>
      </c>
    </row>
    <row r="3" spans="1:32" x14ac:dyDescent="0.3">
      <c r="C3" s="44"/>
      <c r="D3" s="44"/>
      <c r="E3" s="44"/>
      <c r="J3" s="48"/>
      <c r="K3" s="48"/>
      <c r="L3" s="48"/>
      <c r="M3" s="48"/>
      <c r="N3" s="48"/>
      <c r="AA3" t="s">
        <v>3</v>
      </c>
    </row>
    <row r="4" spans="1:32" x14ac:dyDescent="0.3">
      <c r="A4" t="str">
        <f>'Detail Sheet 1'!A$5</f>
        <v>13.6.9.7.3</v>
      </c>
      <c r="B4" t="str">
        <f>'Detail Sheet 1'!B$5</f>
        <v>Cabinet Building Structure</v>
      </c>
      <c r="C4" s="44">
        <f>'Detail Sheet 1'!E$34/1000</f>
        <v>0</v>
      </c>
      <c r="D4" s="44">
        <f>'Detail Sheet 1'!K$34/1000</f>
        <v>0</v>
      </c>
      <c r="E4" s="44">
        <f>C4+D4</f>
        <v>0</v>
      </c>
      <c r="J4" s="48">
        <f>SUM('Detail Sheet 1'!$P$9:$P$29)/8.4</f>
        <v>0</v>
      </c>
      <c r="K4" s="48">
        <f>SUM('Detail Sheet 1'!$V$9:$V$29)/8.4</f>
        <v>0</v>
      </c>
      <c r="L4" s="48">
        <f>SUM('Detail Sheet 1'!$AB$9:$AB$29)/8.4</f>
        <v>0</v>
      </c>
      <c r="M4" s="48">
        <f>SUM('Detail Sheet 1'!$AH$9:$AH$29)/8.4</f>
        <v>0</v>
      </c>
      <c r="N4" s="48">
        <f>SUM('Detail Sheet 1'!$AN$9:$AN$29)/8.4</f>
        <v>0</v>
      </c>
      <c r="AA4" t="s">
        <v>13</v>
      </c>
      <c r="AB4">
        <f>SUM('Detail Sheet 1:Detail Sheet 5'!P9)+SUM('Detail Sheet 1:Detail Sheet 5'!P40)+SUM('Detail Sheet 1:Detail Sheet 5'!P71)+SUM('Detail Sheet 1:Detail Sheet 5'!P102)</f>
        <v>0</v>
      </c>
      <c r="AC4">
        <f>SUM('Detail Sheet 1:Detail Sheet 5'!V9)+SUM('Detail Sheet 1:Detail Sheet 5'!V40)+SUM('Detail Sheet 1:Detail Sheet 5'!V71)+SUM('Detail Sheet 1:Detail Sheet 5'!V102)</f>
        <v>0</v>
      </c>
      <c r="AD4">
        <f>SUM('Detail Sheet 1:Detail Sheet 5'!AB9)+SUM('Detail Sheet 1:Detail Sheet 5'!AB40)+SUM('Detail Sheet 1:Detail Sheet 5'!AB71)+SUM('Detail Sheet 1:Detail Sheet 5'!AB102)</f>
        <v>0</v>
      </c>
      <c r="AE4">
        <f>SUM('Detail Sheet 1:Detail Sheet 5'!AH9)+SUM('Detail Sheet 1:Detail Sheet 5'!AH40)+SUM('Detail Sheet 1:Detail Sheet 5'!AH71)+SUM('Detail Sheet 1:Detail Sheet 5'!AH102)</f>
        <v>0</v>
      </c>
      <c r="AF4">
        <f>SUM('Detail Sheet 1:Detail Sheet 5'!AN9)+SUM('Detail Sheet 1:Detail Sheet 5'!AN40)+SUM('Detail Sheet 1:Detail Sheet 5'!AN71)+SUM('Detail Sheet 1:Detail Sheet 5'!AN102)</f>
        <v>0</v>
      </c>
    </row>
    <row r="5" spans="1:32" x14ac:dyDescent="0.3">
      <c r="A5" t="str">
        <f>'Detail Sheet 1'!A$36</f>
        <v>13.6.9.7.4</v>
      </c>
      <c r="B5" t="str">
        <f>'Detail Sheet 1'!B$36</f>
        <v>Laboratory Equipment and Sample Storage</v>
      </c>
      <c r="C5" s="44">
        <f>'Detail Sheet 1'!E$65/1000</f>
        <v>3.2101600000000001</v>
      </c>
      <c r="D5" s="44">
        <f>'Detail Sheet 1'!K$65/1000</f>
        <v>8.41</v>
      </c>
      <c r="E5" s="44">
        <f>C5+D5</f>
        <v>11.62016</v>
      </c>
      <c r="J5" s="48">
        <f>SUM('Detail Sheet 1'!$P$40:$P$60)/8.4</f>
        <v>3.8095238095238093</v>
      </c>
      <c r="K5" s="48">
        <f>SUM('Detail Sheet 1'!$V$40:$V$60)/8.4</f>
        <v>0.95238095238095233</v>
      </c>
      <c r="L5" s="48">
        <f>SUM('Detail Sheet 1'!$AB$40:$AB$60)/8.4</f>
        <v>0</v>
      </c>
      <c r="M5" s="48">
        <f>SUM('Detail Sheet 1'!$AH$40:$AH$60)/8.4</f>
        <v>0.95238095238095233</v>
      </c>
      <c r="N5" s="48">
        <f>SUM('Detail Sheet 1'!$AN$40:$AN$60)/8.4</f>
        <v>0</v>
      </c>
      <c r="AA5" t="s">
        <v>14</v>
      </c>
      <c r="AB5">
        <f>SUM('Detail Sheet 1:Detail Sheet 5'!P10)+SUM('Detail Sheet 1:Detail Sheet 5'!P41)+SUM('Detail Sheet 1:Detail Sheet 5'!P72)+SUM('Detail Sheet 1:Detail Sheet 5'!P103)</f>
        <v>0</v>
      </c>
      <c r="AC5">
        <f>SUM('Detail Sheet 1:Detail Sheet 5'!V10)+SUM('Detail Sheet 1:Detail Sheet 5'!V41)+SUM('Detail Sheet 1:Detail Sheet 5'!V72)+SUM('Detail Sheet 1:Detail Sheet 5'!V103)</f>
        <v>0</v>
      </c>
      <c r="AD5">
        <f>SUM('Detail Sheet 1:Detail Sheet 5'!AB10)+SUM('Detail Sheet 1:Detail Sheet 5'!AB41)+SUM('Detail Sheet 1:Detail Sheet 5'!AB72)+SUM('Detail Sheet 1:Detail Sheet 5'!AB103)</f>
        <v>0</v>
      </c>
      <c r="AE5">
        <f>SUM('Detail Sheet 1:Detail Sheet 5'!AH10)+SUM('Detail Sheet 1:Detail Sheet 5'!AH41)+SUM('Detail Sheet 1:Detail Sheet 5'!AH72)+SUM('Detail Sheet 1:Detail Sheet 5'!AH103)</f>
        <v>0</v>
      </c>
      <c r="AF5">
        <f>SUM('Detail Sheet 1:Detail Sheet 5'!AN10)+SUM('Detail Sheet 1:Detail Sheet 5'!AN41)+SUM('Detail Sheet 1:Detail Sheet 5'!AN72)+SUM('Detail Sheet 1:Detail Sheet 5'!AN103)</f>
        <v>0</v>
      </c>
    </row>
    <row r="6" spans="1:32" x14ac:dyDescent="0.3">
      <c r="A6" t="str">
        <f>'Detail Sheet 1'!A$67</f>
        <v>No</v>
      </c>
      <c r="B6" t="str">
        <f>'Detail Sheet 1'!B$67</f>
        <v>None</v>
      </c>
      <c r="C6" s="44">
        <f>'Detail Sheet 1'!E$96/1000</f>
        <v>0</v>
      </c>
      <c r="D6" s="44">
        <f>'Detail Sheet 1'!K$96/1000</f>
        <v>0</v>
      </c>
      <c r="E6" s="44">
        <f>C6+D6</f>
        <v>0</v>
      </c>
      <c r="J6" s="48">
        <f>SUM('Detail Sheet 1'!$P$71:$P$91)/8.4</f>
        <v>0</v>
      </c>
      <c r="K6" s="48">
        <f>SUM('Detail Sheet 1'!$V$71:$V$91)/8.4</f>
        <v>0</v>
      </c>
      <c r="L6" s="48">
        <f>SUM('Detail Sheet 1'!$AB$71:$AB$91)/8.4</f>
        <v>0</v>
      </c>
      <c r="M6" s="48">
        <f>SUM('Detail Sheet 1'!$AH$71:$AH$91)/8.4</f>
        <v>0</v>
      </c>
      <c r="N6" s="48">
        <f>SUM('Detail Sheet 1'!$AN$71:$AN$91)/8.4</f>
        <v>0</v>
      </c>
      <c r="AA6" t="s">
        <v>15</v>
      </c>
      <c r="AB6">
        <f>SUM('Detail Sheet 1:Detail Sheet 5'!P11)+SUM('Detail Sheet 1:Detail Sheet 5'!P42)+SUM('Detail Sheet 1:Detail Sheet 5'!P73)+SUM('Detail Sheet 1:Detail Sheet 5'!P104)</f>
        <v>0</v>
      </c>
      <c r="AC6">
        <f>SUM('Detail Sheet 1:Detail Sheet 5'!V11)+SUM('Detail Sheet 1:Detail Sheet 5'!V42)+SUM('Detail Sheet 1:Detail Sheet 5'!V73)+SUM('Detail Sheet 1:Detail Sheet 5'!V104)</f>
        <v>0</v>
      </c>
      <c r="AD6">
        <f>SUM('Detail Sheet 1:Detail Sheet 5'!AB11)+SUM('Detail Sheet 1:Detail Sheet 5'!AB42)+SUM('Detail Sheet 1:Detail Sheet 5'!AB73)+SUM('Detail Sheet 1:Detail Sheet 5'!AB104)</f>
        <v>0</v>
      </c>
      <c r="AE6">
        <f>SUM('Detail Sheet 1:Detail Sheet 5'!AH11)+SUM('Detail Sheet 1:Detail Sheet 5'!AH42)+SUM('Detail Sheet 1:Detail Sheet 5'!AH73)+SUM('Detail Sheet 1:Detail Sheet 5'!AH104)</f>
        <v>0</v>
      </c>
      <c r="AF6">
        <f>SUM('Detail Sheet 1:Detail Sheet 5'!AN11)+SUM('Detail Sheet 1:Detail Sheet 5'!AN42)+SUM('Detail Sheet 1:Detail Sheet 5'!AN73)+SUM('Detail Sheet 1:Detail Sheet 5'!AN104)</f>
        <v>0</v>
      </c>
    </row>
    <row r="7" spans="1:32" x14ac:dyDescent="0.3">
      <c r="C7" s="44"/>
      <c r="D7" s="44"/>
      <c r="E7" s="44"/>
      <c r="J7" s="48"/>
      <c r="K7" s="48"/>
      <c r="L7" s="48"/>
      <c r="M7" s="48"/>
      <c r="N7" s="48"/>
      <c r="AA7" t="s">
        <v>16</v>
      </c>
      <c r="AB7">
        <f>SUM('Detail Sheet 1:Detail Sheet 5'!P12)+SUM('Detail Sheet 1:Detail Sheet 5'!P43)+SUM('Detail Sheet 1:Detail Sheet 5'!P74)+SUM('Detail Sheet 1:Detail Sheet 5'!P105)</f>
        <v>0</v>
      </c>
      <c r="AC7">
        <f>SUM('Detail Sheet 1:Detail Sheet 5'!V12)+SUM('Detail Sheet 1:Detail Sheet 5'!V43)+SUM('Detail Sheet 1:Detail Sheet 5'!V74)+SUM('Detail Sheet 1:Detail Sheet 5'!V105)</f>
        <v>0</v>
      </c>
      <c r="AD7">
        <f>SUM('Detail Sheet 1:Detail Sheet 5'!AB12)+SUM('Detail Sheet 1:Detail Sheet 5'!AB43)+SUM('Detail Sheet 1:Detail Sheet 5'!AB74)+SUM('Detail Sheet 1:Detail Sheet 5'!AB105)</f>
        <v>0</v>
      </c>
      <c r="AE7">
        <f>SUM('Detail Sheet 1:Detail Sheet 5'!AH12)+SUM('Detail Sheet 1:Detail Sheet 5'!AH43)+SUM('Detail Sheet 1:Detail Sheet 5'!AH74)+SUM('Detail Sheet 1:Detail Sheet 5'!AH105)</f>
        <v>0</v>
      </c>
      <c r="AF7">
        <f>SUM('Detail Sheet 1:Detail Sheet 5'!AN12)+SUM('Detail Sheet 1:Detail Sheet 5'!AN43)+SUM('Detail Sheet 1:Detail Sheet 5'!AN74)+SUM('Detail Sheet 1:Detail Sheet 5'!AN105)</f>
        <v>0</v>
      </c>
    </row>
    <row r="8" spans="1:32" s="45" customFormat="1" x14ac:dyDescent="0.3">
      <c r="A8" s="45" t="s">
        <v>113</v>
      </c>
      <c r="B8" s="45" t="s">
        <v>114</v>
      </c>
      <c r="C8" s="46"/>
      <c r="D8" s="46"/>
      <c r="E8" s="46"/>
      <c r="F8" s="46">
        <f>C9+C10+C11</f>
        <v>15.219380000000001</v>
      </c>
      <c r="G8" s="46">
        <f t="shared" ref="G8:H8" si="0">D9+D10+D11</f>
        <v>2.75</v>
      </c>
      <c r="H8" s="46">
        <f t="shared" si="0"/>
        <v>17.969380000000001</v>
      </c>
      <c r="J8" s="48"/>
      <c r="K8" s="48"/>
      <c r="L8" s="48"/>
      <c r="M8" s="48"/>
      <c r="N8" s="48"/>
      <c r="AA8" s="45" t="s">
        <v>17</v>
      </c>
      <c r="AB8" s="45">
        <f>SUM('Detail Sheet 1:Detail Sheet 5'!P13)+SUM('Detail Sheet 1:Detail Sheet 5'!P44)+SUM('Detail Sheet 1:Detail Sheet 5'!P75)+SUM('Detail Sheet 1:Detail Sheet 5'!P106)</f>
        <v>0</v>
      </c>
      <c r="AC8" s="45">
        <f>SUM('Detail Sheet 1:Detail Sheet 5'!V13)+SUM('Detail Sheet 1:Detail Sheet 5'!V44)+SUM('Detail Sheet 1:Detail Sheet 5'!V75)+SUM('Detail Sheet 1:Detail Sheet 5'!V106)</f>
        <v>0</v>
      </c>
      <c r="AD8" s="45">
        <f>SUM('Detail Sheet 1:Detail Sheet 5'!AB13)+SUM('Detail Sheet 1:Detail Sheet 5'!AB44)+SUM('Detail Sheet 1:Detail Sheet 5'!AB75)+SUM('Detail Sheet 1:Detail Sheet 5'!AB106)</f>
        <v>0</v>
      </c>
      <c r="AE8" s="45">
        <f>SUM('Detail Sheet 1:Detail Sheet 5'!AH13)+SUM('Detail Sheet 1:Detail Sheet 5'!AH44)+SUM('Detail Sheet 1:Detail Sheet 5'!AH75)+SUM('Detail Sheet 1:Detail Sheet 5'!AH106)</f>
        <v>0</v>
      </c>
      <c r="AF8" s="45">
        <f>SUM('Detail Sheet 1:Detail Sheet 5'!AN13)+SUM('Detail Sheet 1:Detail Sheet 5'!AN44)+SUM('Detail Sheet 1:Detail Sheet 5'!AN75)+SUM('Detail Sheet 1:Detail Sheet 5'!AN106)</f>
        <v>0</v>
      </c>
    </row>
    <row r="9" spans="1:32" x14ac:dyDescent="0.3">
      <c r="A9" t="str">
        <f>'Detail Sheet 2'!A5</f>
        <v>13.6.9.7.1.1</v>
      </c>
      <c r="B9" t="str">
        <f>'Detail Sheet 2'!B5</f>
        <v>Power Distribution</v>
      </c>
      <c r="C9" s="44">
        <f>'Detail Sheet 2'!E$34/1000</f>
        <v>12.46794</v>
      </c>
      <c r="D9" s="44">
        <f>'Detail Sheet 2'!K$34/1000</f>
        <v>1.5</v>
      </c>
      <c r="E9" s="44">
        <f>C9+D9</f>
        <v>13.96794</v>
      </c>
      <c r="J9" s="48">
        <f>SUM('Detail Sheet 2'!$P$9:$P$29)/8.4</f>
        <v>0.95238095238095233</v>
      </c>
      <c r="K9" s="48">
        <f>SUM('Detail Sheet 2'!$V$9:$V$29)/8.4</f>
        <v>5</v>
      </c>
      <c r="L9" s="48">
        <f>SUM('Detail Sheet 2'!$AB$9:$AB$29)/8.4</f>
        <v>0</v>
      </c>
      <c r="M9" s="48">
        <f>SUM('Detail Sheet 2'!$AH$9:$AH$29)/8.4</f>
        <v>17.857142857142858</v>
      </c>
      <c r="N9" s="48">
        <f>SUM('Detail Sheet 2'!$AN$9:$AN$29)/8.4</f>
        <v>0</v>
      </c>
      <c r="AA9" t="s">
        <v>18</v>
      </c>
      <c r="AB9">
        <f>SUM('Detail Sheet 1:Detail Sheet 5'!P14)+SUM('Detail Sheet 1:Detail Sheet 5'!P45)+SUM('Detail Sheet 1:Detail Sheet 5'!P76)+SUM('Detail Sheet 1:Detail Sheet 5'!P107)</f>
        <v>0</v>
      </c>
      <c r="AC9">
        <f>SUM('Detail Sheet 1:Detail Sheet 5'!V14)+SUM('Detail Sheet 1:Detail Sheet 5'!V45)+SUM('Detail Sheet 1:Detail Sheet 5'!V76)+SUM('Detail Sheet 1:Detail Sheet 5'!V107)</f>
        <v>0</v>
      </c>
      <c r="AD9">
        <f>SUM('Detail Sheet 1:Detail Sheet 5'!AB14)+SUM('Detail Sheet 1:Detail Sheet 5'!AB45)+SUM('Detail Sheet 1:Detail Sheet 5'!AB76)+SUM('Detail Sheet 1:Detail Sheet 5'!AB107)</f>
        <v>0</v>
      </c>
      <c r="AE9">
        <f>SUM('Detail Sheet 1:Detail Sheet 5'!AH14)+SUM('Detail Sheet 1:Detail Sheet 5'!AH45)+SUM('Detail Sheet 1:Detail Sheet 5'!AH76)+SUM('Detail Sheet 1:Detail Sheet 5'!AH107)</f>
        <v>0</v>
      </c>
      <c r="AF9">
        <f>SUM('Detail Sheet 1:Detail Sheet 5'!AN14)+SUM('Detail Sheet 1:Detail Sheet 5'!AN45)+SUM('Detail Sheet 1:Detail Sheet 5'!AN76)+SUM('Detail Sheet 1:Detail Sheet 5'!AN107)</f>
        <v>0</v>
      </c>
    </row>
    <row r="10" spans="1:32" x14ac:dyDescent="0.3">
      <c r="A10" t="str">
        <f>'Detail Sheet 2'!A36</f>
        <v>13.6.9.7.1.2</v>
      </c>
      <c r="B10" t="str">
        <f>'Detail Sheet 2'!B36</f>
        <v>Chilled Water</v>
      </c>
      <c r="C10" s="44">
        <f>'Detail Sheet 2'!E$65/1000</f>
        <v>0</v>
      </c>
      <c r="D10" s="44">
        <f>'Detail Sheet 2'!K$65/1000</f>
        <v>0</v>
      </c>
      <c r="E10" s="44">
        <f>C10+D10</f>
        <v>0</v>
      </c>
      <c r="J10" s="48">
        <f>SUM('Detail Sheet 2'!$P$40:$P$60)/8.4</f>
        <v>0</v>
      </c>
      <c r="K10" s="48">
        <f>SUM('Detail Sheet 2'!$V$40:$V$60)/8.4</f>
        <v>0</v>
      </c>
      <c r="L10" s="48">
        <f>SUM('Detail Sheet 2'!$AB$40:$AB$60)/8.4</f>
        <v>0</v>
      </c>
      <c r="M10" s="48">
        <f>SUM('Detail Sheet 2'!$AH$40:$AH$60)/8.4</f>
        <v>0</v>
      </c>
      <c r="N10" s="48">
        <f>SUM('Detail Sheet 2'!$AN$40:$AN$60)/8.4</f>
        <v>0</v>
      </c>
      <c r="AA10" t="s">
        <v>19</v>
      </c>
      <c r="AB10">
        <f>SUM('Detail Sheet 1:Detail Sheet 5'!P15)+SUM('Detail Sheet 1:Detail Sheet 5'!P46)+SUM('Detail Sheet 1:Detail Sheet 5'!P77)+SUM('Detail Sheet 1:Detail Sheet 5'!P108)</f>
        <v>0</v>
      </c>
      <c r="AC10">
        <f>SUM('Detail Sheet 1:Detail Sheet 5'!V15)+SUM('Detail Sheet 1:Detail Sheet 5'!V46)+SUM('Detail Sheet 1:Detail Sheet 5'!V77)+SUM('Detail Sheet 1:Detail Sheet 5'!V108)</f>
        <v>0</v>
      </c>
      <c r="AD10">
        <f>SUM('Detail Sheet 1:Detail Sheet 5'!AB15)+SUM('Detail Sheet 1:Detail Sheet 5'!AB46)+SUM('Detail Sheet 1:Detail Sheet 5'!AB77)+SUM('Detail Sheet 1:Detail Sheet 5'!AB108)</f>
        <v>0</v>
      </c>
      <c r="AE10">
        <f>SUM('Detail Sheet 1:Detail Sheet 5'!AH15)+SUM('Detail Sheet 1:Detail Sheet 5'!AH46)+SUM('Detail Sheet 1:Detail Sheet 5'!AH77)+SUM('Detail Sheet 1:Detail Sheet 5'!AH108)</f>
        <v>0</v>
      </c>
      <c r="AF10">
        <f>SUM('Detail Sheet 1:Detail Sheet 5'!AN15)+SUM('Detail Sheet 1:Detail Sheet 5'!AN46)+SUM('Detail Sheet 1:Detail Sheet 5'!AN77)+SUM('Detail Sheet 1:Detail Sheet 5'!AN108)</f>
        <v>0</v>
      </c>
    </row>
    <row r="11" spans="1:32" x14ac:dyDescent="0.3">
      <c r="A11" t="str">
        <f>'Detail Sheet 2'!A67</f>
        <v>13.6.9.7.1.3</v>
      </c>
      <c r="B11" t="str">
        <f>'Detail Sheet 2'!B67</f>
        <v>Compressed Air</v>
      </c>
      <c r="C11" s="44">
        <f>'Detail Sheet 2'!E$96/1000</f>
        <v>2.7514400000000001</v>
      </c>
      <c r="D11" s="44">
        <f>'Detail Sheet 2'!K$96/1000</f>
        <v>1.25</v>
      </c>
      <c r="E11" s="44">
        <f>C11+D11</f>
        <v>4.0014400000000006</v>
      </c>
      <c r="J11" s="48">
        <f>SUM('Detail Sheet 2'!$P$71:$P$91)/8.4</f>
        <v>0</v>
      </c>
      <c r="K11" s="48">
        <f>SUM('Detail Sheet 2'!$V$71:$V$91)/8.4</f>
        <v>0.95238095238095233</v>
      </c>
      <c r="L11" s="48">
        <f>SUM('Detail Sheet 2'!$AB$71:$AB$91)/8.4</f>
        <v>0</v>
      </c>
      <c r="M11" s="48">
        <f>SUM('Detail Sheet 2'!$AH$71:$AH$91)/8.4</f>
        <v>5</v>
      </c>
      <c r="N11" s="48">
        <f>SUM('Detail Sheet 2'!$AN$71:$AN$91)/8.4</f>
        <v>0</v>
      </c>
      <c r="AA11" t="s">
        <v>20</v>
      </c>
      <c r="AB11">
        <f>SUM('Detail Sheet 1:Detail Sheet 5'!P16)+SUM('Detail Sheet 1:Detail Sheet 5'!P47)+SUM('Detail Sheet 1:Detail Sheet 5'!P78)+SUM('Detail Sheet 1:Detail Sheet 5'!P109)</f>
        <v>0</v>
      </c>
      <c r="AC11">
        <f>SUM('Detail Sheet 1:Detail Sheet 5'!V16)+SUM('Detail Sheet 1:Detail Sheet 5'!V47)+SUM('Detail Sheet 1:Detail Sheet 5'!V78)+SUM('Detail Sheet 1:Detail Sheet 5'!V109)</f>
        <v>0</v>
      </c>
      <c r="AD11">
        <f>SUM('Detail Sheet 1:Detail Sheet 5'!AB16)+SUM('Detail Sheet 1:Detail Sheet 5'!AB47)+SUM('Detail Sheet 1:Detail Sheet 5'!AB78)+SUM('Detail Sheet 1:Detail Sheet 5'!AB109)</f>
        <v>0</v>
      </c>
      <c r="AE11">
        <f>SUM('Detail Sheet 1:Detail Sheet 5'!AH16)+SUM('Detail Sheet 1:Detail Sheet 5'!AH47)+SUM('Detail Sheet 1:Detail Sheet 5'!AH78)+SUM('Detail Sheet 1:Detail Sheet 5'!AH109)</f>
        <v>84</v>
      </c>
      <c r="AF11">
        <f>SUM('Detail Sheet 1:Detail Sheet 5'!AN16)+SUM('Detail Sheet 1:Detail Sheet 5'!AN47)+SUM('Detail Sheet 1:Detail Sheet 5'!AN78)+SUM('Detail Sheet 1:Detail Sheet 5'!AN109)</f>
        <v>0</v>
      </c>
    </row>
    <row r="12" spans="1:32" x14ac:dyDescent="0.3">
      <c r="C12" s="44"/>
      <c r="D12" s="44"/>
      <c r="E12" s="44"/>
      <c r="J12" s="48"/>
      <c r="K12" s="48"/>
      <c r="L12" s="48"/>
      <c r="M12" s="48"/>
      <c r="N12" s="48"/>
      <c r="AA12" t="s">
        <v>21</v>
      </c>
      <c r="AB12">
        <f>SUM('Detail Sheet 1:Detail Sheet 5'!P17)+SUM('Detail Sheet 1:Detail Sheet 5'!P48)+SUM('Detail Sheet 1:Detail Sheet 5'!P79)+SUM('Detail Sheet 1:Detail Sheet 5'!P110)</f>
        <v>0</v>
      </c>
      <c r="AC12">
        <f>SUM('Detail Sheet 1:Detail Sheet 5'!V17)+SUM('Detail Sheet 1:Detail Sheet 5'!V48)+SUM('Detail Sheet 1:Detail Sheet 5'!V79)+SUM('Detail Sheet 1:Detail Sheet 5'!V110)</f>
        <v>0</v>
      </c>
      <c r="AD12">
        <f>SUM('Detail Sheet 1:Detail Sheet 5'!AB17)+SUM('Detail Sheet 1:Detail Sheet 5'!AB48)+SUM('Detail Sheet 1:Detail Sheet 5'!AB79)+SUM('Detail Sheet 1:Detail Sheet 5'!AB110)</f>
        <v>0</v>
      </c>
      <c r="AE12">
        <f>SUM('Detail Sheet 1:Detail Sheet 5'!AH17)+SUM('Detail Sheet 1:Detail Sheet 5'!AH48)+SUM('Detail Sheet 1:Detail Sheet 5'!AH79)+SUM('Detail Sheet 1:Detail Sheet 5'!AH110)</f>
        <v>0</v>
      </c>
      <c r="AF12">
        <f>SUM('Detail Sheet 1:Detail Sheet 5'!AN17)+SUM('Detail Sheet 1:Detail Sheet 5'!AN48)+SUM('Detail Sheet 1:Detail Sheet 5'!AN79)+SUM('Detail Sheet 1:Detail Sheet 5'!AN110)</f>
        <v>0</v>
      </c>
    </row>
    <row r="13" spans="1:32" s="45" customFormat="1" x14ac:dyDescent="0.3">
      <c r="A13" s="45" t="s">
        <v>115</v>
      </c>
      <c r="B13" s="45" t="s">
        <v>116</v>
      </c>
      <c r="C13" s="46"/>
      <c r="D13" s="46"/>
      <c r="E13" s="46"/>
      <c r="F13" s="46">
        <f>SUM(C14:C24)</f>
        <v>3.1289600000000002</v>
      </c>
      <c r="G13" s="46">
        <f t="shared" ref="G13:H13" si="1">SUM(D14:D24)</f>
        <v>0</v>
      </c>
      <c r="H13" s="46">
        <f t="shared" si="1"/>
        <v>3.1289600000000002</v>
      </c>
      <c r="J13" s="48"/>
      <c r="K13" s="48"/>
      <c r="L13" s="48"/>
      <c r="M13" s="48"/>
      <c r="N13" s="48"/>
      <c r="AA13" s="45" t="s">
        <v>22</v>
      </c>
      <c r="AB13" s="45">
        <f>SUM('Detail Sheet 1:Detail Sheet 5'!P18)+SUM('Detail Sheet 1:Detail Sheet 5'!P49)+SUM('Detail Sheet 1:Detail Sheet 5'!P80)+SUM('Detail Sheet 1:Detail Sheet 5'!P111)</f>
        <v>0</v>
      </c>
      <c r="AC13" s="45">
        <f>SUM('Detail Sheet 1:Detail Sheet 5'!V18)+SUM('Detail Sheet 1:Detail Sheet 5'!V49)+SUM('Detail Sheet 1:Detail Sheet 5'!V80)+SUM('Detail Sheet 1:Detail Sheet 5'!V111)</f>
        <v>0</v>
      </c>
      <c r="AD13" s="45">
        <f>SUM('Detail Sheet 1:Detail Sheet 5'!AB18)+SUM('Detail Sheet 1:Detail Sheet 5'!AB49)+SUM('Detail Sheet 1:Detail Sheet 5'!AB80)+SUM('Detail Sheet 1:Detail Sheet 5'!AB111)</f>
        <v>0</v>
      </c>
      <c r="AE13" s="45">
        <f>SUM('Detail Sheet 1:Detail Sheet 5'!AH18)+SUM('Detail Sheet 1:Detail Sheet 5'!AH49)+SUM('Detail Sheet 1:Detail Sheet 5'!AH80)+SUM('Detail Sheet 1:Detail Sheet 5'!AH111)</f>
        <v>92</v>
      </c>
      <c r="AF13" s="45">
        <f>SUM('Detail Sheet 1:Detail Sheet 5'!AN18)+SUM('Detail Sheet 1:Detail Sheet 5'!AN49)+SUM('Detail Sheet 1:Detail Sheet 5'!AN80)+SUM('Detail Sheet 1:Detail Sheet 5'!AN111)</f>
        <v>0</v>
      </c>
    </row>
    <row r="14" spans="1:32" x14ac:dyDescent="0.3">
      <c r="A14" t="str">
        <f>'Detail Sheet 3'!A5</f>
        <v>13.6.9.7.2.1</v>
      </c>
      <c r="B14" t="str">
        <f>'Detail Sheet 3'!B5</f>
        <v>Power</v>
      </c>
      <c r="C14" s="44">
        <f>'Detail Sheet 3'!E$34/1000</f>
        <v>0</v>
      </c>
      <c r="D14" s="44">
        <f>'Detail Sheet 3'!K$34/1000</f>
        <v>0</v>
      </c>
      <c r="E14" s="44">
        <f>C14+D14</f>
        <v>0</v>
      </c>
      <c r="J14" s="48">
        <f>SUM('Detail Sheet 3'!$P$9:$P$29)/8.4</f>
        <v>0</v>
      </c>
      <c r="K14" s="48">
        <f>SUM('Detail Sheet 3'!$V$9:$V$29)/8.4</f>
        <v>0</v>
      </c>
      <c r="L14" s="48">
        <f>SUM('Detail Sheet 3'!$AB$9:$AB$29)/8.4</f>
        <v>0</v>
      </c>
      <c r="M14" s="48">
        <f>SUM('Detail Sheet 3'!$AH$9:$AH$29)/8.4</f>
        <v>0</v>
      </c>
      <c r="N14" s="48">
        <f>SUM('Detail Sheet 3'!$AN$9:$AN$29)/8.4</f>
        <v>0</v>
      </c>
      <c r="AA14" t="s">
        <v>23</v>
      </c>
      <c r="AB14">
        <f>SUM('Detail Sheet 1:Detail Sheet 5'!P19)+SUM('Detail Sheet 1:Detail Sheet 5'!P50)+SUM('Detail Sheet 1:Detail Sheet 5'!P81)+SUM('Detail Sheet 1:Detail Sheet 5'!P112)</f>
        <v>0</v>
      </c>
      <c r="AC14">
        <f>SUM('Detail Sheet 1:Detail Sheet 5'!V19)+SUM('Detail Sheet 1:Detail Sheet 5'!V50)+SUM('Detail Sheet 1:Detail Sheet 5'!V81)+SUM('Detail Sheet 1:Detail Sheet 5'!V112)</f>
        <v>0</v>
      </c>
      <c r="AD14">
        <f>SUM('Detail Sheet 1:Detail Sheet 5'!AB19)+SUM('Detail Sheet 1:Detail Sheet 5'!AB50)+SUM('Detail Sheet 1:Detail Sheet 5'!AB81)+SUM('Detail Sheet 1:Detail Sheet 5'!AB112)</f>
        <v>0</v>
      </c>
      <c r="AE14">
        <f>SUM('Detail Sheet 1:Detail Sheet 5'!AH19)+SUM('Detail Sheet 1:Detail Sheet 5'!AH50)+SUM('Detail Sheet 1:Detail Sheet 5'!AH81)+SUM('Detail Sheet 1:Detail Sheet 5'!AH112)</f>
        <v>16</v>
      </c>
      <c r="AF14">
        <f>SUM('Detail Sheet 1:Detail Sheet 5'!AN19)+SUM('Detail Sheet 1:Detail Sheet 5'!AN50)+SUM('Detail Sheet 1:Detail Sheet 5'!AN81)+SUM('Detail Sheet 1:Detail Sheet 5'!AN112)</f>
        <v>0</v>
      </c>
    </row>
    <row r="15" spans="1:32" x14ac:dyDescent="0.3">
      <c r="A15" t="str">
        <f>'Detail Sheet 3'!A36</f>
        <v>13.6.9.7.2.2</v>
      </c>
      <c r="B15" t="str">
        <f>'Detail Sheet 3'!B36</f>
        <v>Network</v>
      </c>
      <c r="C15" s="44">
        <f>'Detail Sheet 3'!E$65/1000</f>
        <v>0</v>
      </c>
      <c r="D15" s="44">
        <f>'Detail Sheet 3'!K$65/1000</f>
        <v>0</v>
      </c>
      <c r="E15" s="44">
        <f>C15+D15</f>
        <v>0</v>
      </c>
      <c r="J15" s="48">
        <f>SUM('Detail Sheet 3'!$P$40:$P$60)/8.4</f>
        <v>0</v>
      </c>
      <c r="K15" s="48">
        <f>SUM('Detail Sheet 3'!$V$40:$V$60)/8.4</f>
        <v>0</v>
      </c>
      <c r="L15" s="48">
        <f>SUM('Detail Sheet 3'!$AB$40:$AB$60)/8.4</f>
        <v>0</v>
      </c>
      <c r="M15" s="48">
        <f>SUM('Detail Sheet 3'!$AH$40:$AH$60)/8.4</f>
        <v>0</v>
      </c>
      <c r="N15" s="48">
        <f>SUM('Detail Sheet 3'!$AN$40:$AN$60)/8.4</f>
        <v>0</v>
      </c>
      <c r="AA15" t="s">
        <v>24</v>
      </c>
      <c r="AB15">
        <f>SUM('Detail Sheet 1:Detail Sheet 5'!P20)+SUM('Detail Sheet 1:Detail Sheet 5'!P51)+SUM('Detail Sheet 1:Detail Sheet 5'!P82)+SUM('Detail Sheet 1:Detail Sheet 5'!P113)</f>
        <v>0</v>
      </c>
      <c r="AC15">
        <f>SUM('Detail Sheet 1:Detail Sheet 5'!V20)+SUM('Detail Sheet 1:Detail Sheet 5'!V51)+SUM('Detail Sheet 1:Detail Sheet 5'!V82)+SUM('Detail Sheet 1:Detail Sheet 5'!V113)</f>
        <v>0</v>
      </c>
      <c r="AD15">
        <f>SUM('Detail Sheet 1:Detail Sheet 5'!AB20)+SUM('Detail Sheet 1:Detail Sheet 5'!AB51)+SUM('Detail Sheet 1:Detail Sheet 5'!AB82)+SUM('Detail Sheet 1:Detail Sheet 5'!AB113)</f>
        <v>0</v>
      </c>
      <c r="AE15">
        <f>SUM('Detail Sheet 1:Detail Sheet 5'!AH20)+SUM('Detail Sheet 1:Detail Sheet 5'!AH51)+SUM('Detail Sheet 1:Detail Sheet 5'!AH82)+SUM('Detail Sheet 1:Detail Sheet 5'!AH113)</f>
        <v>0</v>
      </c>
      <c r="AF15">
        <f>SUM('Detail Sheet 1:Detail Sheet 5'!AN20)+SUM('Detail Sheet 1:Detail Sheet 5'!AN51)+SUM('Detail Sheet 1:Detail Sheet 5'!AN82)+SUM('Detail Sheet 1:Detail Sheet 5'!AN113)</f>
        <v>0</v>
      </c>
    </row>
    <row r="16" spans="1:32" x14ac:dyDescent="0.3">
      <c r="A16" t="str">
        <f>'Detail Sheet 3'!A67</f>
        <v>13.6.9.7.2.3</v>
      </c>
      <c r="B16" t="str">
        <f>'Detail Sheet 3'!B67</f>
        <v>Lighting</v>
      </c>
      <c r="C16" s="44">
        <f>'Detail Sheet 3'!E$96/1000</f>
        <v>0</v>
      </c>
      <c r="D16" s="44">
        <f>'Detail Sheet 3'!K$96/1000</f>
        <v>0</v>
      </c>
      <c r="E16" s="44">
        <f>C16+D16</f>
        <v>0</v>
      </c>
      <c r="J16" s="48">
        <f>SUM('Detail Sheet 3'!$P$71:$P$91)/8.4</f>
        <v>0</v>
      </c>
      <c r="K16" s="48">
        <f>SUM('Detail Sheet 3'!$V$71:$V$91)/8.4</f>
        <v>0</v>
      </c>
      <c r="L16" s="48">
        <f>SUM('Detail Sheet 3'!$AB$71:$AB$91)/8.4</f>
        <v>0</v>
      </c>
      <c r="M16" s="48">
        <f>SUM('Detail Sheet 3'!$AH$71:$AH$91)/8.4</f>
        <v>0</v>
      </c>
      <c r="N16" s="48">
        <f>SUM('Detail Sheet 3'!$AN$71:$AN$91)/8.4</f>
        <v>0</v>
      </c>
      <c r="AA16" t="s">
        <v>25</v>
      </c>
      <c r="AB16">
        <f>SUM('Detail Sheet 1:Detail Sheet 5'!P21)+SUM('Detail Sheet 1:Detail Sheet 5'!P52)+SUM('Detail Sheet 1:Detail Sheet 5'!P83)+SUM('Detail Sheet 1:Detail Sheet 5'!P114)</f>
        <v>0</v>
      </c>
      <c r="AC16">
        <f>SUM('Detail Sheet 1:Detail Sheet 5'!V21)+SUM('Detail Sheet 1:Detail Sheet 5'!V52)+SUM('Detail Sheet 1:Detail Sheet 5'!V83)+SUM('Detail Sheet 1:Detail Sheet 5'!V114)</f>
        <v>0</v>
      </c>
      <c r="AD16">
        <f>SUM('Detail Sheet 1:Detail Sheet 5'!AB21)+SUM('Detail Sheet 1:Detail Sheet 5'!AB52)+SUM('Detail Sheet 1:Detail Sheet 5'!AB83)+SUM('Detail Sheet 1:Detail Sheet 5'!AB114)</f>
        <v>0</v>
      </c>
      <c r="AE16">
        <f>SUM('Detail Sheet 1:Detail Sheet 5'!AH21)+SUM('Detail Sheet 1:Detail Sheet 5'!AH52)+SUM('Detail Sheet 1:Detail Sheet 5'!AH83)+SUM('Detail Sheet 1:Detail Sheet 5'!AH114)</f>
        <v>0</v>
      </c>
      <c r="AF16">
        <f>SUM('Detail Sheet 1:Detail Sheet 5'!AN21)+SUM('Detail Sheet 1:Detail Sheet 5'!AN52)+SUM('Detail Sheet 1:Detail Sheet 5'!AN83)+SUM('Detail Sheet 1:Detail Sheet 5'!AN114)</f>
        <v>0</v>
      </c>
    </row>
    <row r="17" spans="1:32" x14ac:dyDescent="0.3">
      <c r="C17" s="44"/>
      <c r="D17" s="44"/>
      <c r="E17" s="44"/>
      <c r="J17" s="48"/>
      <c r="K17" s="48"/>
      <c r="L17" s="48"/>
      <c r="M17" s="48"/>
      <c r="N17" s="48"/>
      <c r="AA17" t="s">
        <v>122</v>
      </c>
      <c r="AB17">
        <f>SUM('Detail Sheet 1:Detail Sheet 5'!P22)+SUM('Detail Sheet 1:Detail Sheet 5'!P53)+SUM('Detail Sheet 1:Detail Sheet 5'!P84)+SUM('Detail Sheet 1:Detail Sheet 5'!P115)</f>
        <v>0</v>
      </c>
      <c r="AC17">
        <f>SUM('Detail Sheet 1:Detail Sheet 5'!V22)+SUM('Detail Sheet 1:Detail Sheet 5'!V53)+SUM('Detail Sheet 1:Detail Sheet 5'!V84)+SUM('Detail Sheet 1:Detail Sheet 5'!V115)</f>
        <v>0</v>
      </c>
      <c r="AD17">
        <f>SUM('Detail Sheet 1:Detail Sheet 5'!AB22)+SUM('Detail Sheet 1:Detail Sheet 5'!AB53)+SUM('Detail Sheet 1:Detail Sheet 5'!AB84)+SUM('Detail Sheet 1:Detail Sheet 5'!AB115)</f>
        <v>0</v>
      </c>
      <c r="AE17">
        <f>SUM('Detail Sheet 1:Detail Sheet 5'!AH22)+SUM('Detail Sheet 1:Detail Sheet 5'!AH53)+SUM('Detail Sheet 1:Detail Sheet 5'!AH84)+SUM('Detail Sheet 1:Detail Sheet 5'!AH115)</f>
        <v>0</v>
      </c>
      <c r="AF17">
        <f>SUM('Detail Sheet 1:Detail Sheet 5'!AN22)+SUM('Detail Sheet 1:Detail Sheet 5'!AN53)+SUM('Detail Sheet 1:Detail Sheet 5'!AN84)+SUM('Detail Sheet 1:Detail Sheet 5'!AN115)</f>
        <v>0</v>
      </c>
    </row>
    <row r="18" spans="1:32" x14ac:dyDescent="0.3">
      <c r="A18" t="str">
        <f>'Detail Sheet 4'!A5</f>
        <v>13.6.9.7.2.4</v>
      </c>
      <c r="B18" t="str">
        <f>'Detail Sheet 4'!B5</f>
        <v>Ventilation (HVAC)</v>
      </c>
      <c r="C18" s="44">
        <f>'Detail Sheet 4'!E$34/1000</f>
        <v>1.5644800000000001</v>
      </c>
      <c r="D18" s="44">
        <f>'Detail Sheet 4'!K$34/1000</f>
        <v>0</v>
      </c>
      <c r="E18" s="44">
        <f>C18+D18</f>
        <v>1.5644800000000001</v>
      </c>
      <c r="J18" s="48">
        <f>SUM('Detail Sheet 4'!$P$9:$P$29)/8.4</f>
        <v>1.9047619047619047</v>
      </c>
      <c r="K18" s="48">
        <f>SUM('Detail Sheet 4'!$V$9:$V$29)/8.4</f>
        <v>0</v>
      </c>
      <c r="L18" s="48">
        <f>SUM('Detail Sheet 4'!$AB$9:$AB$29)/8.4</f>
        <v>0</v>
      </c>
      <c r="M18" s="48">
        <f>SUM('Detail Sheet 4'!$AH$9:$AH$29)/8.4</f>
        <v>0</v>
      </c>
      <c r="N18" s="48">
        <f>SUM('Detail Sheet 4'!$AN$9:$AN$29)/8.4</f>
        <v>0</v>
      </c>
      <c r="AA18" t="s">
        <v>123</v>
      </c>
      <c r="AB18">
        <f>SUM('Detail Sheet 1:Detail Sheet 5'!P23)+SUM('Detail Sheet 1:Detail Sheet 5'!P54)+SUM('Detail Sheet 1:Detail Sheet 5'!P85)+SUM('Detail Sheet 1:Detail Sheet 5'!P116)</f>
        <v>0</v>
      </c>
      <c r="AC18">
        <f>SUM('Detail Sheet 1:Detail Sheet 5'!V23)+SUM('Detail Sheet 1:Detail Sheet 5'!V54)+SUM('Detail Sheet 1:Detail Sheet 5'!V85)+SUM('Detail Sheet 1:Detail Sheet 5'!V116)</f>
        <v>0</v>
      </c>
      <c r="AD18">
        <f>SUM('Detail Sheet 1:Detail Sheet 5'!AB23)+SUM('Detail Sheet 1:Detail Sheet 5'!AB54)+SUM('Detail Sheet 1:Detail Sheet 5'!AB85)+SUM('Detail Sheet 1:Detail Sheet 5'!AB116)</f>
        <v>0</v>
      </c>
      <c r="AE18">
        <f>SUM('Detail Sheet 1:Detail Sheet 5'!AH23)+SUM('Detail Sheet 1:Detail Sheet 5'!AH54)+SUM('Detail Sheet 1:Detail Sheet 5'!AH85)+SUM('Detail Sheet 1:Detail Sheet 5'!AH116)</f>
        <v>0</v>
      </c>
      <c r="AF18">
        <f>SUM('Detail Sheet 1:Detail Sheet 5'!AN23)+SUM('Detail Sheet 1:Detail Sheet 5'!AN54)+SUM('Detail Sheet 1:Detail Sheet 5'!AN85)+SUM('Detail Sheet 1:Detail Sheet 5'!AN116)</f>
        <v>0</v>
      </c>
    </row>
    <row r="19" spans="1:32" x14ac:dyDescent="0.3">
      <c r="A19" t="str">
        <f>'Detail Sheet 4'!A36</f>
        <v>13.6.9.7.2.5</v>
      </c>
      <c r="B19" t="str">
        <f>'Detail Sheet 4'!B36</f>
        <v>Fire Protection</v>
      </c>
      <c r="C19" s="44">
        <f>'Detail Sheet 4'!E$65/1000</f>
        <v>0</v>
      </c>
      <c r="D19" s="44">
        <f>'Detail Sheet 4'!K$65/1000</f>
        <v>0</v>
      </c>
      <c r="E19" s="44">
        <f>C19+D19</f>
        <v>0</v>
      </c>
      <c r="J19" s="48">
        <f>SUM('Detail Sheet 4'!$P$40:$P$60)/8.4</f>
        <v>0</v>
      </c>
      <c r="K19" s="48">
        <f>SUM('Detail Sheet 4'!$V$40:$V$60)/8.4</f>
        <v>0</v>
      </c>
      <c r="L19" s="48">
        <f>SUM('Detail Sheet 4'!$AB$40:$AB$60)/8.4</f>
        <v>0</v>
      </c>
      <c r="M19" s="48">
        <f>SUM('Detail Sheet 4'!$AH$40:$AH$60)/8.4</f>
        <v>0</v>
      </c>
      <c r="N19" s="48">
        <f>SUM('Detail Sheet 4'!$AN$40:$AN$60)/8.4</f>
        <v>0</v>
      </c>
      <c r="AA19" t="s">
        <v>78</v>
      </c>
      <c r="AB19">
        <f>SUM('Detail Sheet 1:Detail Sheet 5'!P24)+SUM('Detail Sheet 1:Detail Sheet 5'!P55)+SUM('Detail Sheet 1:Detail Sheet 5'!P86)+SUM('Detail Sheet 1:Detail Sheet 5'!P117)</f>
        <v>0</v>
      </c>
      <c r="AC19">
        <f>SUM('Detail Sheet 1:Detail Sheet 5'!V24)+SUM('Detail Sheet 1:Detail Sheet 5'!V55)+SUM('Detail Sheet 1:Detail Sheet 5'!V86)+SUM('Detail Sheet 1:Detail Sheet 5'!V117)</f>
        <v>0</v>
      </c>
      <c r="AD19">
        <f>SUM('Detail Sheet 1:Detail Sheet 5'!AB24)+SUM('Detail Sheet 1:Detail Sheet 5'!AB55)+SUM('Detail Sheet 1:Detail Sheet 5'!AB86)+SUM('Detail Sheet 1:Detail Sheet 5'!AB117)</f>
        <v>0</v>
      </c>
      <c r="AE19">
        <f>SUM('Detail Sheet 1:Detail Sheet 5'!AH24)+SUM('Detail Sheet 1:Detail Sheet 5'!AH55)+SUM('Detail Sheet 1:Detail Sheet 5'!AH86)+SUM('Detail Sheet 1:Detail Sheet 5'!AH117)</f>
        <v>0</v>
      </c>
      <c r="AF19">
        <f>SUM('Detail Sheet 1:Detail Sheet 5'!AN24)+SUM('Detail Sheet 1:Detail Sheet 5'!AN55)+SUM('Detail Sheet 1:Detail Sheet 5'!AN86)+SUM('Detail Sheet 1:Detail Sheet 5'!AN117)</f>
        <v>0</v>
      </c>
    </row>
    <row r="20" spans="1:32" x14ac:dyDescent="0.3">
      <c r="A20" t="str">
        <f>'Detail Sheet 4'!A67</f>
        <v>13.6.9.7.2.6</v>
      </c>
      <c r="B20" t="str">
        <f>'Detail Sheet 4'!B67</f>
        <v>O2 Monitoring</v>
      </c>
      <c r="C20" s="44">
        <f>'Detail Sheet 4'!E$96/1000</f>
        <v>0</v>
      </c>
      <c r="D20" s="44">
        <f>'Detail Sheet 4'!K$96/1000</f>
        <v>0</v>
      </c>
      <c r="E20" s="44">
        <f>C20+D20</f>
        <v>0</v>
      </c>
      <c r="J20" s="48">
        <f>SUM('Detail Sheet 4'!$P$71:$P$91)/8.4</f>
        <v>0</v>
      </c>
      <c r="K20" s="48">
        <f>SUM('Detail Sheet 4'!$V$71:$V$91)/8.4</f>
        <v>0</v>
      </c>
      <c r="L20" s="48">
        <f>SUM('Detail Sheet 4'!$AB$71:$AB$91)/8.4</f>
        <v>0</v>
      </c>
      <c r="M20" s="48">
        <f>SUM('Detail Sheet 4'!$AH$71:$AH$91)/8.4</f>
        <v>0</v>
      </c>
      <c r="N20" s="48">
        <f>SUM('Detail Sheet 4'!$AN$71:$AN$91)/8.4</f>
        <v>0</v>
      </c>
      <c r="AA20" t="s">
        <v>79</v>
      </c>
      <c r="AB20">
        <f>SUM('Detail Sheet 1:Detail Sheet 5'!P25)+SUM('Detail Sheet 1:Detail Sheet 5'!P56)+SUM('Detail Sheet 1:Detail Sheet 5'!P87)+SUM('Detail Sheet 1:Detail Sheet 5'!P118)</f>
        <v>16</v>
      </c>
      <c r="AC20">
        <f>SUM('Detail Sheet 1:Detail Sheet 5'!V25)+SUM('Detail Sheet 1:Detail Sheet 5'!V56)+SUM('Detail Sheet 1:Detail Sheet 5'!V87)+SUM('Detail Sheet 1:Detail Sheet 5'!V118)</f>
        <v>0</v>
      </c>
      <c r="AD20">
        <f>SUM('Detail Sheet 1:Detail Sheet 5'!AB25)+SUM('Detail Sheet 1:Detail Sheet 5'!AB56)+SUM('Detail Sheet 1:Detail Sheet 5'!AB87)+SUM('Detail Sheet 1:Detail Sheet 5'!AB118)</f>
        <v>0</v>
      </c>
      <c r="AE20">
        <f>SUM('Detail Sheet 1:Detail Sheet 5'!AH25)+SUM('Detail Sheet 1:Detail Sheet 5'!AH56)+SUM('Detail Sheet 1:Detail Sheet 5'!AH87)+SUM('Detail Sheet 1:Detail Sheet 5'!AH118)</f>
        <v>0</v>
      </c>
      <c r="AF20">
        <f>SUM('Detail Sheet 1:Detail Sheet 5'!AN25)+SUM('Detail Sheet 1:Detail Sheet 5'!AN56)+SUM('Detail Sheet 1:Detail Sheet 5'!AN87)+SUM('Detail Sheet 1:Detail Sheet 5'!AN118)</f>
        <v>0</v>
      </c>
    </row>
    <row r="21" spans="1:32" x14ac:dyDescent="0.3">
      <c r="C21" s="44"/>
      <c r="D21" s="44"/>
      <c r="E21" s="44"/>
      <c r="J21" s="48"/>
      <c r="K21" s="48"/>
      <c r="L21" s="48"/>
      <c r="M21" s="48"/>
      <c r="N21" s="48"/>
      <c r="AA21" t="s">
        <v>105</v>
      </c>
      <c r="AB21">
        <f>SUM('Detail Sheet 1:Detail Sheet 5'!P26)+SUM('Detail Sheet 1:Detail Sheet 5'!P57)+SUM('Detail Sheet 1:Detail Sheet 5'!P88)+SUM('Detail Sheet 1:Detail Sheet 5'!P119)</f>
        <v>32</v>
      </c>
      <c r="AC21">
        <f>SUM('Detail Sheet 1:Detail Sheet 5'!V26)+SUM('Detail Sheet 1:Detail Sheet 5'!V57)+SUM('Detail Sheet 1:Detail Sheet 5'!V88)+SUM('Detail Sheet 1:Detail Sheet 5'!V119)</f>
        <v>58</v>
      </c>
      <c r="AD21">
        <f>SUM('Detail Sheet 1:Detail Sheet 5'!AB26)+SUM('Detail Sheet 1:Detail Sheet 5'!AB57)+SUM('Detail Sheet 1:Detail Sheet 5'!AB88)+SUM('Detail Sheet 1:Detail Sheet 5'!AB119)</f>
        <v>0</v>
      </c>
      <c r="AE21">
        <f>SUM('Detail Sheet 1:Detail Sheet 5'!AH26)+SUM('Detail Sheet 1:Detail Sheet 5'!AH57)+SUM('Detail Sheet 1:Detail Sheet 5'!AH88)+SUM('Detail Sheet 1:Detail Sheet 5'!AH119)</f>
        <v>8</v>
      </c>
      <c r="AF21">
        <f>SUM('Detail Sheet 1:Detail Sheet 5'!AN26)+SUM('Detail Sheet 1:Detail Sheet 5'!AN57)+SUM('Detail Sheet 1:Detail Sheet 5'!AN88)+SUM('Detail Sheet 1:Detail Sheet 5'!AN119)</f>
        <v>0</v>
      </c>
    </row>
    <row r="22" spans="1:32" x14ac:dyDescent="0.3">
      <c r="A22" t="str">
        <f>'Detail Sheet 5'!A$5</f>
        <v>13.6.9.7.2.7</v>
      </c>
      <c r="B22" t="str">
        <f>'Detail Sheet 5'!B$5</f>
        <v>H2O Leakage Monitoring</v>
      </c>
      <c r="C22" s="44">
        <f>'Detail Sheet 5'!E$34/1000</f>
        <v>1.5644800000000001</v>
      </c>
      <c r="D22" s="44">
        <f>'Detail Sheet 5'!K$34/1000</f>
        <v>0</v>
      </c>
      <c r="E22" s="44">
        <f>C22+D22</f>
        <v>1.5644800000000001</v>
      </c>
      <c r="J22" s="48">
        <f>SUM('Detail Sheet 5'!$P$9:$P$29)/8.4</f>
        <v>1.9047619047619047</v>
      </c>
      <c r="K22" s="48">
        <f>SUM('Detail Sheet 5'!$V$9:$V$29)/8.4</f>
        <v>0</v>
      </c>
      <c r="L22" s="48">
        <f>SUM('Detail Sheet 5'!$AB$9:$AB$29)/8.4</f>
        <v>0</v>
      </c>
      <c r="M22" s="48">
        <f>SUM('Detail Sheet 5'!$AH$9:$AH$29)/8.4</f>
        <v>0</v>
      </c>
      <c r="N22" s="48">
        <f>SUM('Detail Sheet 5'!$AN$9:$AN$29)/8.4</f>
        <v>0</v>
      </c>
      <c r="AA22" t="s">
        <v>80</v>
      </c>
      <c r="AB22">
        <f>SUM('Detail Sheet 1:Detail Sheet 5'!P27)+SUM('Detail Sheet 1:Detail Sheet 5'!P58)+SUM('Detail Sheet 1:Detail Sheet 5'!P89)+SUM('Detail Sheet 1:Detail Sheet 5'!P120)</f>
        <v>24</v>
      </c>
      <c r="AC22">
        <f>SUM('Detail Sheet 1:Detail Sheet 5'!V27)+SUM('Detail Sheet 1:Detail Sheet 5'!V58)+SUM('Detail Sheet 1:Detail Sheet 5'!V89)+SUM('Detail Sheet 1:Detail Sheet 5'!V120)</f>
        <v>0</v>
      </c>
      <c r="AD22">
        <f>SUM('Detail Sheet 1:Detail Sheet 5'!AB27)+SUM('Detail Sheet 1:Detail Sheet 5'!AB58)+SUM('Detail Sheet 1:Detail Sheet 5'!AB89)+SUM('Detail Sheet 1:Detail Sheet 5'!AB120)</f>
        <v>0</v>
      </c>
      <c r="AE22">
        <f>SUM('Detail Sheet 1:Detail Sheet 5'!AH27)+SUM('Detail Sheet 1:Detail Sheet 5'!AH58)+SUM('Detail Sheet 1:Detail Sheet 5'!AH89)+SUM('Detail Sheet 1:Detail Sheet 5'!AH120)</f>
        <v>0</v>
      </c>
      <c r="AF22">
        <f>SUM('Detail Sheet 1:Detail Sheet 5'!AN27)+SUM('Detail Sheet 1:Detail Sheet 5'!AN58)+SUM('Detail Sheet 1:Detail Sheet 5'!AN89)+SUM('Detail Sheet 1:Detail Sheet 5'!AN120)</f>
        <v>0</v>
      </c>
    </row>
    <row r="23" spans="1:32" x14ac:dyDescent="0.3">
      <c r="A23" t="str">
        <f>'Detail Sheet 5'!A$36</f>
        <v>13.6.9.7.2.9</v>
      </c>
      <c r="B23" t="str">
        <f>'Detail Sheet 5'!B$36</f>
        <v>Remote Area Survailance (Video Camera)</v>
      </c>
      <c r="C23" s="44">
        <f>'Detail Sheet 5'!E$65/1000</f>
        <v>0</v>
      </c>
      <c r="D23" s="44">
        <f>'Detail Sheet 5'!K$65/1000</f>
        <v>0</v>
      </c>
      <c r="E23" s="44">
        <f>C23+D23</f>
        <v>0</v>
      </c>
      <c r="J23" s="48">
        <f>SUM('Detail Sheet 5'!$P$40:$P$60)/8.4</f>
        <v>0</v>
      </c>
      <c r="K23" s="48">
        <f>SUM('Detail Sheet 5'!$V$40:$V$60)/8.4</f>
        <v>0</v>
      </c>
      <c r="L23" s="48">
        <f>SUM('Detail Sheet 5'!$AB$40:$AB$60)/8.4</f>
        <v>0</v>
      </c>
      <c r="M23" s="48">
        <f>SUM('Detail Sheet 5'!$AH$40:$AH$60)/8.4</f>
        <v>0</v>
      </c>
      <c r="N23" s="48">
        <f>SUM('Detail Sheet 5'!$AN$40:$AN$60)/8.4</f>
        <v>0</v>
      </c>
      <c r="AA23" t="s">
        <v>124</v>
      </c>
      <c r="AB23">
        <f>SUM('Detail Sheet 1:Detail Sheet 5'!P28)+SUM('Detail Sheet 1:Detail Sheet 5'!P59)+SUM('Detail Sheet 1:Detail Sheet 5'!P90)+SUM('Detail Sheet 1:Detail Sheet 5'!P121)</f>
        <v>0</v>
      </c>
      <c r="AC23">
        <f>SUM('Detail Sheet 1:Detail Sheet 5'!V28)+SUM('Detail Sheet 1:Detail Sheet 5'!V59)+SUM('Detail Sheet 1:Detail Sheet 5'!V90)+SUM('Detail Sheet 1:Detail Sheet 5'!V121)</f>
        <v>0</v>
      </c>
      <c r="AD23">
        <f>SUM('Detail Sheet 1:Detail Sheet 5'!AB28)+SUM('Detail Sheet 1:Detail Sheet 5'!AB59)+SUM('Detail Sheet 1:Detail Sheet 5'!AB90)+SUM('Detail Sheet 1:Detail Sheet 5'!AB121)</f>
        <v>0</v>
      </c>
      <c r="AE23">
        <f>SUM('Detail Sheet 1:Detail Sheet 5'!AH28)+SUM('Detail Sheet 1:Detail Sheet 5'!AH59)+SUM('Detail Sheet 1:Detail Sheet 5'!AH90)+SUM('Detail Sheet 1:Detail Sheet 5'!AH121)</f>
        <v>0</v>
      </c>
      <c r="AF23">
        <f>SUM('Detail Sheet 1:Detail Sheet 5'!AN28)+SUM('Detail Sheet 1:Detail Sheet 5'!AN59)+SUM('Detail Sheet 1:Detail Sheet 5'!AN90)+SUM('Detail Sheet 1:Detail Sheet 5'!AN121)</f>
        <v>0</v>
      </c>
    </row>
    <row r="24" spans="1:32" x14ac:dyDescent="0.3">
      <c r="A24" t="str">
        <f>'Detail Sheet 5'!A$67</f>
        <v>13.6.9.7.2.10</v>
      </c>
      <c r="B24" t="str">
        <f>'Detail Sheet 5'!B$67</f>
        <v>Local Crane</v>
      </c>
      <c r="C24" s="44">
        <f>'Detail Sheet 5'!E$96/1000</f>
        <v>0</v>
      </c>
      <c r="D24" s="44">
        <f>'Detail Sheet 5'!K$96/1000</f>
        <v>0</v>
      </c>
      <c r="E24" s="44">
        <f>C24+D24</f>
        <v>0</v>
      </c>
      <c r="J24" s="48">
        <f>SUM('Detail Sheet 5'!$P$71:$P$91)/8.4</f>
        <v>0</v>
      </c>
      <c r="K24" s="48">
        <f>SUM('Detail Sheet 5'!$V$71:$V$91)/8.4</f>
        <v>0</v>
      </c>
      <c r="L24" s="48">
        <f>SUM('Detail Sheet 5'!$AB$71:$AB$91)/8.4</f>
        <v>0</v>
      </c>
      <c r="M24" s="48">
        <f>SUM('Detail Sheet 5'!$AH$71:$AH$91)/8.4</f>
        <v>0</v>
      </c>
      <c r="N24" s="48">
        <f>SUM('Detail Sheet 5'!$AN$71:$AN$91)/8.4</f>
        <v>0</v>
      </c>
      <c r="AA24" t="s">
        <v>81</v>
      </c>
      <c r="AB24">
        <f>SUM('Detail Sheet 1:Detail Sheet 5'!P29)+SUM('Detail Sheet 1:Detail Sheet 5'!P60)+SUM('Detail Sheet 1:Detail Sheet 5'!P91)+SUM('Detail Sheet 1:Detail Sheet 5'!P122)</f>
        <v>0</v>
      </c>
      <c r="AC24">
        <f>SUM('Detail Sheet 1:Detail Sheet 5'!V29)+SUM('Detail Sheet 1:Detail Sheet 5'!V60)+SUM('Detail Sheet 1:Detail Sheet 5'!V91)+SUM('Detail Sheet 1:Detail Sheet 5'!V122)</f>
        <v>0</v>
      </c>
      <c r="AD24">
        <f>SUM('Detail Sheet 1:Detail Sheet 5'!AB29)+SUM('Detail Sheet 1:Detail Sheet 5'!AB60)+SUM('Detail Sheet 1:Detail Sheet 5'!AB91)+SUM('Detail Sheet 1:Detail Sheet 5'!AB122)</f>
        <v>0</v>
      </c>
      <c r="AE24">
        <f>SUM('Detail Sheet 1:Detail Sheet 5'!AH29)+SUM('Detail Sheet 1:Detail Sheet 5'!AH60)+SUM('Detail Sheet 1:Detail Sheet 5'!AH91)+SUM('Detail Sheet 1:Detail Sheet 5'!AH122)</f>
        <v>0</v>
      </c>
      <c r="AF24">
        <f>SUM('Detail Sheet 1:Detail Sheet 5'!AN29)+SUM('Detail Sheet 1:Detail Sheet 5'!AN60)+SUM('Detail Sheet 1:Detail Sheet 5'!AN91)+SUM('Detail Sheet 1:Detail Sheet 5'!AN122)</f>
        <v>0</v>
      </c>
    </row>
    <row r="25" spans="1:32" x14ac:dyDescent="0.3">
      <c r="J25" s="48"/>
      <c r="K25" s="48"/>
      <c r="L25" s="48"/>
      <c r="M25" s="48"/>
      <c r="N25" s="4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40" zoomScaleNormal="4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87</v>
      </c>
      <c r="N1" s="2" t="s">
        <v>74</v>
      </c>
      <c r="O1" s="2">
        <v>1.0900000000000001</v>
      </c>
    </row>
    <row r="3" spans="1:43" ht="21" thickBot="1" x14ac:dyDescent="0.35">
      <c r="A3" s="31" t="s">
        <v>1</v>
      </c>
      <c r="B3" s="31" t="s">
        <v>7</v>
      </c>
      <c r="C3" s="31" t="s">
        <v>27</v>
      </c>
      <c r="D3" s="31" t="s">
        <v>28</v>
      </c>
      <c r="E3" s="31" t="s">
        <v>29</v>
      </c>
      <c r="F3" s="31" t="s">
        <v>30</v>
      </c>
      <c r="G3" s="51" t="s">
        <v>75</v>
      </c>
      <c r="H3" s="51"/>
      <c r="I3" s="51"/>
      <c r="J3" s="51"/>
      <c r="K3" s="31" t="s">
        <v>76</v>
      </c>
      <c r="L3" s="31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57</v>
      </c>
      <c r="B5" s="12" t="s">
        <v>58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0" t="s">
        <v>98</v>
      </c>
      <c r="O6" s="50"/>
      <c r="P6" s="50"/>
      <c r="Q6" s="50"/>
      <c r="R6" s="50"/>
      <c r="S6" s="50"/>
      <c r="T6" s="49" t="s">
        <v>99</v>
      </c>
      <c r="U6" s="49"/>
      <c r="V6" s="49"/>
      <c r="W6" s="49"/>
      <c r="X6" s="49"/>
      <c r="Y6" s="49"/>
      <c r="Z6" s="49" t="s">
        <v>100</v>
      </c>
      <c r="AA6" s="49"/>
      <c r="AB6" s="49"/>
      <c r="AC6" s="49"/>
      <c r="AD6" s="49"/>
      <c r="AE6" s="49"/>
      <c r="AF6" s="49" t="s">
        <v>101</v>
      </c>
      <c r="AG6" s="49"/>
      <c r="AH6" s="49"/>
      <c r="AI6" s="49"/>
      <c r="AJ6" s="49"/>
      <c r="AK6" s="49"/>
      <c r="AL6" s="49" t="s">
        <v>102</v>
      </c>
      <c r="AM6" s="49"/>
      <c r="AN6" s="49"/>
      <c r="AO6" s="49"/>
      <c r="AP6" s="49"/>
      <c r="AQ6" s="49"/>
    </row>
    <row r="7" spans="1:43" s="1" customFormat="1" ht="20.25" customHeight="1" outlineLevel="1" x14ac:dyDescent="0.3">
      <c r="A7" s="49" t="s">
        <v>8</v>
      </c>
      <c r="B7" s="49"/>
      <c r="C7" s="49"/>
      <c r="D7" s="49"/>
      <c r="E7" s="32" t="s">
        <v>10</v>
      </c>
      <c r="F7" s="32" t="s">
        <v>12</v>
      </c>
      <c r="G7" s="4" t="s">
        <v>77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4">
        <f>SUM(Q9:Q29)</f>
        <v>0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4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4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4">
        <f>SUM(AI9:AI29)</f>
        <v>0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35"/>
      <c r="I9" s="26"/>
      <c r="J9" s="26"/>
      <c r="K9" s="14">
        <f>SUM(H9:J9)</f>
        <v>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6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I16" s="34">
        <f t="shared" si="3"/>
        <v>0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I18" s="34">
        <f t="shared" si="3"/>
        <v>0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I19" s="34">
        <f t="shared" si="3"/>
        <v>0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104</v>
      </c>
      <c r="O22" s="14">
        <v>40</v>
      </c>
      <c r="Q22" s="34">
        <f t="shared" si="5"/>
        <v>0</v>
      </c>
      <c r="R22" s="34"/>
      <c r="T22" s="3" t="s">
        <v>104</v>
      </c>
      <c r="U22" s="34">
        <v>40</v>
      </c>
      <c r="W22" s="34">
        <f t="shared" si="1"/>
        <v>0</v>
      </c>
      <c r="X22" s="34"/>
      <c r="Z22" s="3" t="s">
        <v>104</v>
      </c>
      <c r="AA22" s="34">
        <v>40</v>
      </c>
      <c r="AC22" s="34">
        <f t="shared" si="2"/>
        <v>0</v>
      </c>
      <c r="AD22" s="34"/>
      <c r="AF22" s="3" t="s">
        <v>104</v>
      </c>
      <c r="AG22" s="34">
        <v>40</v>
      </c>
      <c r="AI22" s="34">
        <f t="shared" si="3"/>
        <v>0</v>
      </c>
      <c r="AJ22" s="34"/>
      <c r="AL22" s="3" t="s">
        <v>104</v>
      </c>
      <c r="AM22" s="34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4">
        <f>O23*P23</f>
        <v>0</v>
      </c>
      <c r="R23" s="34"/>
      <c r="T23" s="3" t="s">
        <v>26</v>
      </c>
      <c r="U23" s="34">
        <v>40</v>
      </c>
      <c r="W23" s="34">
        <f>U23*V23</f>
        <v>0</v>
      </c>
      <c r="X23" s="34"/>
      <c r="Z23" s="3" t="s">
        <v>26</v>
      </c>
      <c r="AA23" s="34">
        <v>40</v>
      </c>
      <c r="AC23" s="34">
        <f>AA23*AB23</f>
        <v>0</v>
      </c>
      <c r="AD23" s="34"/>
      <c r="AF23" s="3" t="s">
        <v>26</v>
      </c>
      <c r="AG23" s="34">
        <v>40</v>
      </c>
      <c r="AI23" s="34">
        <f>AG23*AH23</f>
        <v>0</v>
      </c>
      <c r="AJ23" s="34"/>
      <c r="AL23" s="3" t="s">
        <v>26</v>
      </c>
      <c r="AM23" s="34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78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78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78</v>
      </c>
      <c r="AA24" s="34">
        <v>100.91743119266054</v>
      </c>
      <c r="AC24" s="34">
        <f t="shared" ref="AC24:AC29" si="9">AA24*AB24</f>
        <v>0</v>
      </c>
      <c r="AD24" s="34"/>
      <c r="AF24" s="3" t="s">
        <v>78</v>
      </c>
      <c r="AG24" s="34">
        <v>100.91743119266054</v>
      </c>
      <c r="AI24" s="34">
        <f t="shared" ref="AI24:AI29" si="10">AG24*AH24</f>
        <v>0</v>
      </c>
      <c r="AJ24" s="34"/>
      <c r="AL24" s="3" t="s">
        <v>78</v>
      </c>
      <c r="AM24" s="34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79</v>
      </c>
      <c r="O25" s="14">
        <v>103.63</v>
      </c>
      <c r="Q25" s="34">
        <f t="shared" si="7"/>
        <v>0</v>
      </c>
      <c r="R25" s="34"/>
      <c r="T25" s="3" t="s">
        <v>79</v>
      </c>
      <c r="U25" s="34">
        <v>103.63</v>
      </c>
      <c r="W25" s="34">
        <f t="shared" si="8"/>
        <v>0</v>
      </c>
      <c r="X25" s="34"/>
      <c r="Z25" s="3" t="s">
        <v>79</v>
      </c>
      <c r="AA25" s="34">
        <v>103.63</v>
      </c>
      <c r="AC25" s="34">
        <f t="shared" si="9"/>
        <v>0</v>
      </c>
      <c r="AD25" s="34"/>
      <c r="AF25" s="3" t="s">
        <v>79</v>
      </c>
      <c r="AG25" s="34">
        <v>103.63</v>
      </c>
      <c r="AI25" s="34">
        <f t="shared" si="10"/>
        <v>0</v>
      </c>
      <c r="AJ25" s="34"/>
      <c r="AL25" s="3" t="s">
        <v>79</v>
      </c>
      <c r="AM25" s="34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105</v>
      </c>
      <c r="O26" s="14">
        <v>91.93</v>
      </c>
      <c r="Q26" s="34">
        <f t="shared" si="7"/>
        <v>0</v>
      </c>
      <c r="R26" s="34"/>
      <c r="T26" s="3" t="s">
        <v>105</v>
      </c>
      <c r="U26" s="34">
        <v>91.93</v>
      </c>
      <c r="W26" s="34">
        <f t="shared" si="8"/>
        <v>0</v>
      </c>
      <c r="X26" s="34"/>
      <c r="Z26" s="3" t="s">
        <v>105</v>
      </c>
      <c r="AA26" s="34">
        <v>91.93</v>
      </c>
      <c r="AC26" s="34">
        <f t="shared" si="9"/>
        <v>0</v>
      </c>
      <c r="AD26" s="34"/>
      <c r="AF26" s="3" t="s">
        <v>105</v>
      </c>
      <c r="AG26" s="34">
        <v>91.93</v>
      </c>
      <c r="AI26" s="34">
        <f t="shared" si="10"/>
        <v>0</v>
      </c>
      <c r="AJ26" s="34"/>
      <c r="AL26" s="3" t="s">
        <v>105</v>
      </c>
      <c r="AM26" s="34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80</v>
      </c>
      <c r="O27" s="14">
        <v>86.78</v>
      </c>
      <c r="Q27" s="34">
        <f t="shared" si="7"/>
        <v>0</v>
      </c>
      <c r="R27" s="34"/>
      <c r="T27" s="3" t="s">
        <v>80</v>
      </c>
      <c r="U27" s="34">
        <v>86.78</v>
      </c>
      <c r="W27" s="34">
        <f t="shared" si="8"/>
        <v>0</v>
      </c>
      <c r="X27" s="34"/>
      <c r="Z27" s="3" t="s">
        <v>80</v>
      </c>
      <c r="AA27" s="34">
        <v>86.78</v>
      </c>
      <c r="AC27" s="34">
        <f t="shared" si="9"/>
        <v>0</v>
      </c>
      <c r="AD27" s="34"/>
      <c r="AF27" s="3" t="s">
        <v>80</v>
      </c>
      <c r="AG27" s="34">
        <v>86.78</v>
      </c>
      <c r="AI27" s="34">
        <f t="shared" si="10"/>
        <v>0</v>
      </c>
      <c r="AJ27" s="34"/>
      <c r="AL27" s="3" t="s">
        <v>80</v>
      </c>
      <c r="AM27" s="34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103</v>
      </c>
      <c r="O28" s="14">
        <v>76.69</v>
      </c>
      <c r="Q28" s="34">
        <f t="shared" si="7"/>
        <v>0</v>
      </c>
      <c r="R28" s="34"/>
      <c r="T28" s="3" t="s">
        <v>103</v>
      </c>
      <c r="U28" s="34">
        <v>76.69</v>
      </c>
      <c r="W28" s="34">
        <f t="shared" si="8"/>
        <v>0</v>
      </c>
      <c r="X28" s="34"/>
      <c r="Z28" s="3" t="s">
        <v>103</v>
      </c>
      <c r="AA28" s="34">
        <v>76.69</v>
      </c>
      <c r="AC28" s="34">
        <f t="shared" si="9"/>
        <v>0</v>
      </c>
      <c r="AD28" s="34"/>
      <c r="AF28" s="3" t="s">
        <v>103</v>
      </c>
      <c r="AG28" s="34">
        <v>76.69</v>
      </c>
      <c r="AI28" s="34">
        <f t="shared" si="10"/>
        <v>0</v>
      </c>
      <c r="AJ28" s="34"/>
      <c r="AL28" s="3" t="s">
        <v>103</v>
      </c>
      <c r="AM28" s="34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81</v>
      </c>
      <c r="O29" s="14">
        <v>76.69</v>
      </c>
      <c r="Q29" s="34">
        <f t="shared" si="7"/>
        <v>0</v>
      </c>
      <c r="R29" s="34"/>
      <c r="T29" s="3" t="s">
        <v>81</v>
      </c>
      <c r="U29" s="34">
        <v>76.69</v>
      </c>
      <c r="W29" s="34">
        <f t="shared" si="8"/>
        <v>0</v>
      </c>
      <c r="X29" s="34"/>
      <c r="Z29" s="3" t="s">
        <v>81</v>
      </c>
      <c r="AA29" s="34">
        <v>76.69</v>
      </c>
      <c r="AC29" s="34">
        <f t="shared" si="9"/>
        <v>0</v>
      </c>
      <c r="AD29" s="34"/>
      <c r="AF29" s="3" t="s">
        <v>81</v>
      </c>
      <c r="AG29" s="34">
        <v>76.69</v>
      </c>
      <c r="AI29" s="34">
        <f t="shared" si="10"/>
        <v>0</v>
      </c>
      <c r="AJ29" s="34"/>
      <c r="AL29" s="3" t="s">
        <v>81</v>
      </c>
      <c r="AM29" s="34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4"/>
      <c r="R31" s="34"/>
      <c r="T31" s="32" t="s">
        <v>36</v>
      </c>
      <c r="U31" s="34">
        <f>G34</f>
        <v>0</v>
      </c>
      <c r="W31" s="34"/>
      <c r="X31" s="34"/>
      <c r="Z31" s="32" t="s">
        <v>36</v>
      </c>
      <c r="AA31" s="34">
        <f>H34</f>
        <v>0</v>
      </c>
      <c r="AC31" s="34"/>
      <c r="AD31" s="34"/>
      <c r="AF31" s="32" t="s">
        <v>36</v>
      </c>
      <c r="AG31" s="34">
        <f>I34</f>
        <v>0</v>
      </c>
      <c r="AI31" s="34"/>
      <c r="AJ31" s="34"/>
      <c r="AL31" s="32" t="s">
        <v>36</v>
      </c>
      <c r="AM31" s="34">
        <f>J34</f>
        <v>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ht="20.25" customHeight="1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82</v>
      </c>
      <c r="H33" s="25" t="s">
        <v>83</v>
      </c>
      <c r="I33" s="25" t="s">
        <v>84</v>
      </c>
      <c r="J33" s="25" t="s">
        <v>85</v>
      </c>
      <c r="K33" s="32" t="s">
        <v>86</v>
      </c>
      <c r="L33" s="32" t="s">
        <v>12</v>
      </c>
      <c r="M33" s="11"/>
    </row>
    <row r="34" spans="1:43" s="9" customFormat="1" x14ac:dyDescent="0.3">
      <c r="A34" s="21" t="str">
        <f>A5</f>
        <v>13.6.9.7.3</v>
      </c>
      <c r="B34" s="21" t="str">
        <f>B5</f>
        <v>Cabinet Building Structure</v>
      </c>
      <c r="C34" s="38"/>
      <c r="D34" s="22">
        <f>SUM(P9:P23)+SUM(V9:V23)+SUM(AB9:AB23)+SUM(AH9:AH23)+SUM(AN9:AN23)</f>
        <v>0</v>
      </c>
      <c r="E34" s="23">
        <f>SUM(Q7+W7+AC7+AI7+AO7)</f>
        <v>0</v>
      </c>
      <c r="F34" s="22">
        <f>SUM(S9+Y9+AE9+AK9+AQ9)</f>
        <v>0</v>
      </c>
      <c r="G34" s="27">
        <f>SUM(G9:G32)</f>
        <v>0</v>
      </c>
      <c r="H34" s="27">
        <f>SUM(H9:H32)</f>
        <v>0</v>
      </c>
      <c r="I34" s="27">
        <f>SUM(I9:I32)</f>
        <v>0</v>
      </c>
      <c r="J34" s="27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8"/>
      <c r="H35" s="28"/>
      <c r="I35" s="28"/>
      <c r="J35" s="28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59</v>
      </c>
      <c r="B36" s="40" t="s">
        <v>60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0" t="s">
        <v>98</v>
      </c>
      <c r="O37" s="50"/>
      <c r="P37" s="50"/>
      <c r="Q37" s="50"/>
      <c r="R37" s="50"/>
      <c r="S37" s="50"/>
      <c r="T37" s="49" t="s">
        <v>99</v>
      </c>
      <c r="U37" s="49"/>
      <c r="V37" s="49"/>
      <c r="W37" s="49"/>
      <c r="X37" s="49"/>
      <c r="Y37" s="49"/>
      <c r="Z37" s="49" t="s">
        <v>100</v>
      </c>
      <c r="AA37" s="49"/>
      <c r="AB37" s="49"/>
      <c r="AC37" s="49"/>
      <c r="AD37" s="49"/>
      <c r="AE37" s="49"/>
      <c r="AF37" s="49" t="s">
        <v>101</v>
      </c>
      <c r="AG37" s="49"/>
      <c r="AH37" s="49"/>
      <c r="AI37" s="49"/>
      <c r="AJ37" s="49"/>
      <c r="AK37" s="49"/>
      <c r="AL37" s="49" t="s">
        <v>102</v>
      </c>
      <c r="AM37" s="49"/>
      <c r="AN37" s="49"/>
      <c r="AO37" s="49"/>
      <c r="AP37" s="49"/>
      <c r="AQ37" s="49"/>
    </row>
    <row r="38" spans="1:43" outlineLevel="1" x14ac:dyDescent="0.3">
      <c r="A38" s="49" t="s">
        <v>8</v>
      </c>
      <c r="B38" s="49"/>
      <c r="C38" s="49"/>
      <c r="D38" s="49"/>
      <c r="E38" s="32" t="s">
        <v>10</v>
      </c>
      <c r="F38" s="32" t="s">
        <v>12</v>
      </c>
      <c r="G38" s="4" t="s">
        <v>77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4">
        <f>SUM(Q40:Q60)</f>
        <v>2090.7200000000003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4">
        <f>SUM(W40:W60)</f>
        <v>735.44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4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4">
        <f>SUM(AI40:AI60)</f>
        <v>384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B40" s="2" t="s">
        <v>88</v>
      </c>
      <c r="E40" s="14"/>
      <c r="G40" s="26"/>
      <c r="H40" s="35"/>
      <c r="I40" s="26">
        <v>613</v>
      </c>
      <c r="J40" s="26"/>
      <c r="K40" s="14">
        <f>SUM(G40:J40)</f>
        <v>613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B41" s="2" t="s">
        <v>90</v>
      </c>
      <c r="E41" s="14"/>
      <c r="G41" s="26"/>
      <c r="H41" s="26"/>
      <c r="I41" s="26">
        <v>372</v>
      </c>
      <c r="J41" s="26"/>
      <c r="K41" s="14">
        <f t="shared" ref="K41:K63" si="12">SUM(G41:J41)</f>
        <v>372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B42" s="2" t="s">
        <v>89</v>
      </c>
      <c r="E42" s="14"/>
      <c r="G42" s="26"/>
      <c r="H42" s="26"/>
      <c r="I42" s="26">
        <v>260</v>
      </c>
      <c r="J42" s="26"/>
      <c r="K42" s="14">
        <f t="shared" si="12"/>
        <v>260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B43" s="2" t="s">
        <v>91</v>
      </c>
      <c r="E43" s="14"/>
      <c r="F43" s="16"/>
      <c r="G43" s="26"/>
      <c r="H43" s="26"/>
      <c r="I43" s="26">
        <v>1165</v>
      </c>
      <c r="J43" s="26"/>
      <c r="K43" s="14">
        <f>SUM(G43:J43)</f>
        <v>1165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B44" s="2" t="s">
        <v>92</v>
      </c>
      <c r="E44" s="14"/>
      <c r="F44" s="16"/>
      <c r="G44" s="26"/>
      <c r="H44" s="26"/>
      <c r="I44" s="26">
        <v>1000</v>
      </c>
      <c r="J44" s="26"/>
      <c r="K44" s="14">
        <f t="shared" si="12"/>
        <v>1000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B45" s="2" t="s">
        <v>93</v>
      </c>
      <c r="E45" s="14"/>
      <c r="F45" s="16"/>
      <c r="G45" s="26"/>
      <c r="H45" s="26"/>
      <c r="I45" s="26">
        <v>5000</v>
      </c>
      <c r="J45" s="26"/>
      <c r="K45" s="14">
        <f t="shared" si="12"/>
        <v>5000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>SUM(J46:J46)</f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H49" s="3">
        <v>8</v>
      </c>
      <c r="AI49" s="34">
        <f t="shared" si="15"/>
        <v>384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104</v>
      </c>
      <c r="O53" s="14">
        <v>40</v>
      </c>
      <c r="Q53" s="34">
        <f t="shared" si="17"/>
        <v>0</v>
      </c>
      <c r="R53" s="34"/>
      <c r="T53" s="3" t="s">
        <v>104</v>
      </c>
      <c r="U53" s="34">
        <v>40</v>
      </c>
      <c r="W53" s="34">
        <f t="shared" si="13"/>
        <v>0</v>
      </c>
      <c r="X53" s="34"/>
      <c r="Z53" s="3" t="s">
        <v>104</v>
      </c>
      <c r="AA53" s="34">
        <v>40</v>
      </c>
      <c r="AC53" s="34">
        <f t="shared" si="14"/>
        <v>0</v>
      </c>
      <c r="AD53" s="34"/>
      <c r="AF53" s="3" t="s">
        <v>104</v>
      </c>
      <c r="AG53" s="34">
        <v>40</v>
      </c>
      <c r="AI53" s="34">
        <f t="shared" si="15"/>
        <v>0</v>
      </c>
      <c r="AJ53" s="34"/>
      <c r="AL53" s="3" t="s">
        <v>104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4">
        <f>O54*P54</f>
        <v>0</v>
      </c>
      <c r="R54" s="34"/>
      <c r="T54" s="3" t="s">
        <v>26</v>
      </c>
      <c r="U54" s="34">
        <v>40</v>
      </c>
      <c r="W54" s="34">
        <f>U54*V54</f>
        <v>0</v>
      </c>
      <c r="X54" s="34"/>
      <c r="Z54" s="3" t="s">
        <v>26</v>
      </c>
      <c r="AA54" s="34">
        <v>40</v>
      </c>
      <c r="AC54" s="34">
        <f>AA54*AB54</f>
        <v>0</v>
      </c>
      <c r="AD54" s="34"/>
      <c r="AF54" s="3" t="s">
        <v>26</v>
      </c>
      <c r="AG54" s="34">
        <v>40</v>
      </c>
      <c r="AI54" s="34">
        <f>AG54*AH54</f>
        <v>0</v>
      </c>
      <c r="AJ54" s="34"/>
      <c r="AL54" s="3" t="s">
        <v>26</v>
      </c>
      <c r="AM54" s="34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78</v>
      </c>
      <c r="O55" s="14">
        <v>100.91743119266054</v>
      </c>
      <c r="Q55" s="34">
        <f t="shared" ref="Q55:Q60" si="18">O55*P55</f>
        <v>0</v>
      </c>
      <c r="R55" s="34"/>
      <c r="T55" s="3" t="s">
        <v>78</v>
      </c>
      <c r="U55" s="34">
        <v>100.91743119266054</v>
      </c>
      <c r="W55" s="34">
        <f t="shared" ref="W55:W60" si="19">U55*V55</f>
        <v>0</v>
      </c>
      <c r="X55" s="34"/>
      <c r="Z55" s="3" t="s">
        <v>78</v>
      </c>
      <c r="AA55" s="34">
        <v>100.91743119266054</v>
      </c>
      <c r="AC55" s="34">
        <f t="shared" ref="AC55:AC60" si="20">AA55*AB55</f>
        <v>0</v>
      </c>
      <c r="AD55" s="34"/>
      <c r="AF55" s="3" t="s">
        <v>78</v>
      </c>
      <c r="AG55" s="34">
        <v>100.91743119266054</v>
      </c>
      <c r="AI55" s="34">
        <f t="shared" ref="AI55:AI60" si="21">AG55*AH55</f>
        <v>0</v>
      </c>
      <c r="AJ55" s="34"/>
      <c r="AL55" s="3" t="s">
        <v>78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79</v>
      </c>
      <c r="O56" s="14">
        <v>103.63</v>
      </c>
      <c r="Q56" s="34">
        <f t="shared" si="18"/>
        <v>0</v>
      </c>
      <c r="R56" s="34"/>
      <c r="T56" s="3" t="s">
        <v>79</v>
      </c>
      <c r="U56" s="34">
        <v>103.63</v>
      </c>
      <c r="W56" s="34">
        <f t="shared" si="19"/>
        <v>0</v>
      </c>
      <c r="X56" s="34"/>
      <c r="Z56" s="3" t="s">
        <v>79</v>
      </c>
      <c r="AA56" s="34">
        <v>103.63</v>
      </c>
      <c r="AC56" s="34">
        <f t="shared" si="20"/>
        <v>0</v>
      </c>
      <c r="AD56" s="34"/>
      <c r="AF56" s="3" t="s">
        <v>79</v>
      </c>
      <c r="AG56" s="34">
        <v>103.63</v>
      </c>
      <c r="AI56" s="34">
        <f t="shared" si="21"/>
        <v>0</v>
      </c>
      <c r="AJ56" s="34"/>
      <c r="AL56" s="3" t="s">
        <v>79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105</v>
      </c>
      <c r="O57" s="14">
        <v>91.93</v>
      </c>
      <c r="P57" s="3">
        <v>8</v>
      </c>
      <c r="Q57" s="34">
        <v>8</v>
      </c>
      <c r="R57" s="34"/>
      <c r="T57" s="3" t="s">
        <v>105</v>
      </c>
      <c r="U57" s="34">
        <v>91.93</v>
      </c>
      <c r="V57" s="3">
        <v>8</v>
      </c>
      <c r="W57" s="34">
        <f t="shared" si="19"/>
        <v>735.44</v>
      </c>
      <c r="X57" s="34"/>
      <c r="Z57" s="3" t="s">
        <v>105</v>
      </c>
      <c r="AA57" s="34">
        <v>91.93</v>
      </c>
      <c r="AC57" s="34">
        <f t="shared" si="20"/>
        <v>0</v>
      </c>
      <c r="AD57" s="34"/>
      <c r="AF57" s="3" t="s">
        <v>105</v>
      </c>
      <c r="AG57" s="34">
        <v>91.93</v>
      </c>
      <c r="AI57" s="34">
        <f t="shared" si="21"/>
        <v>0</v>
      </c>
      <c r="AJ57" s="34"/>
      <c r="AL57" s="3" t="s">
        <v>105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80</v>
      </c>
      <c r="O58" s="14">
        <v>86.78</v>
      </c>
      <c r="P58" s="3">
        <v>24</v>
      </c>
      <c r="Q58" s="34">
        <f t="shared" si="18"/>
        <v>2082.7200000000003</v>
      </c>
      <c r="R58" s="34"/>
      <c r="T58" s="3" t="s">
        <v>80</v>
      </c>
      <c r="U58" s="34">
        <v>86.78</v>
      </c>
      <c r="W58" s="34">
        <f t="shared" si="19"/>
        <v>0</v>
      </c>
      <c r="X58" s="34"/>
      <c r="Z58" s="3" t="s">
        <v>80</v>
      </c>
      <c r="AA58" s="34">
        <v>86.78</v>
      </c>
      <c r="AC58" s="34">
        <f t="shared" si="20"/>
        <v>0</v>
      </c>
      <c r="AD58" s="34"/>
      <c r="AF58" s="3" t="s">
        <v>80</v>
      </c>
      <c r="AG58" s="34">
        <v>86.78</v>
      </c>
      <c r="AI58" s="34">
        <f t="shared" si="21"/>
        <v>0</v>
      </c>
      <c r="AJ58" s="34"/>
      <c r="AL58" s="3" t="s">
        <v>80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103</v>
      </c>
      <c r="O59" s="14">
        <v>76.69</v>
      </c>
      <c r="Q59" s="34">
        <f t="shared" si="18"/>
        <v>0</v>
      </c>
      <c r="R59" s="34"/>
      <c r="T59" s="3" t="s">
        <v>103</v>
      </c>
      <c r="U59" s="34">
        <v>76.69</v>
      </c>
      <c r="W59" s="34">
        <f t="shared" si="19"/>
        <v>0</v>
      </c>
      <c r="X59" s="34"/>
      <c r="Z59" s="3" t="s">
        <v>103</v>
      </c>
      <c r="AA59" s="34">
        <v>76.69</v>
      </c>
      <c r="AC59" s="34">
        <f t="shared" si="20"/>
        <v>0</v>
      </c>
      <c r="AD59" s="34"/>
      <c r="AF59" s="3" t="s">
        <v>103</v>
      </c>
      <c r="AG59" s="34">
        <v>76.69</v>
      </c>
      <c r="AI59" s="34">
        <f t="shared" si="21"/>
        <v>0</v>
      </c>
      <c r="AJ59" s="34"/>
      <c r="AL59" s="3" t="s">
        <v>103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81</v>
      </c>
      <c r="O60" s="14">
        <v>76.69</v>
      </c>
      <c r="Q60" s="34">
        <f t="shared" si="18"/>
        <v>0</v>
      </c>
      <c r="R60" s="34"/>
      <c r="T60" s="3" t="s">
        <v>81</v>
      </c>
      <c r="U60" s="34">
        <v>76.69</v>
      </c>
      <c r="W60" s="34">
        <f t="shared" si="19"/>
        <v>0</v>
      </c>
      <c r="X60" s="34"/>
      <c r="Z60" s="3" t="s">
        <v>81</v>
      </c>
      <c r="AA60" s="34">
        <v>76.69</v>
      </c>
      <c r="AC60" s="34">
        <f t="shared" si="20"/>
        <v>0</v>
      </c>
      <c r="AD60" s="34"/>
      <c r="AF60" s="3" t="s">
        <v>81</v>
      </c>
      <c r="AG60" s="34">
        <v>76.69</v>
      </c>
      <c r="AI60" s="34">
        <f t="shared" si="21"/>
        <v>0</v>
      </c>
      <c r="AJ60" s="34"/>
      <c r="AL60" s="3" t="s">
        <v>81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4"/>
      <c r="R62" s="34"/>
      <c r="T62" s="32" t="s">
        <v>36</v>
      </c>
      <c r="U62" s="34">
        <f>G65</f>
        <v>0</v>
      </c>
      <c r="W62" s="34"/>
      <c r="X62" s="34"/>
      <c r="Z62" s="32" t="s">
        <v>36</v>
      </c>
      <c r="AA62" s="34">
        <f>H65</f>
        <v>0</v>
      </c>
      <c r="AC62" s="34"/>
      <c r="AD62" s="34"/>
      <c r="AF62" s="32" t="s">
        <v>36</v>
      </c>
      <c r="AG62" s="34">
        <f>I65</f>
        <v>8410</v>
      </c>
      <c r="AI62" s="34"/>
      <c r="AJ62" s="34"/>
      <c r="AL62" s="32" t="s">
        <v>36</v>
      </c>
      <c r="AM62" s="34">
        <f>J65</f>
        <v>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82</v>
      </c>
      <c r="H64" s="25" t="s">
        <v>83</v>
      </c>
      <c r="I64" s="25" t="s">
        <v>84</v>
      </c>
      <c r="J64" s="25" t="s">
        <v>85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13.6.9.7.4</v>
      </c>
      <c r="B65" s="24" t="str">
        <f>B36</f>
        <v>Laboratory Equipment and Sample Storage</v>
      </c>
      <c r="C65" s="30">
        <f>SUM(E65,K65)</f>
        <v>11620.16</v>
      </c>
      <c r="D65" s="22">
        <f>SUM(P40:P60)+SUM(V40:V60)+SUM(AB40:AB60)+SUM(AH40:AH60)+SUM(AN40:AN60)</f>
        <v>48</v>
      </c>
      <c r="E65" s="23">
        <f>SUM(Q38+W38+AC38+AI38+AO38)</f>
        <v>3210.1600000000003</v>
      </c>
      <c r="F65" s="22">
        <f>SUM(S40+Y40+AE40+AK40+AQ40)</f>
        <v>0</v>
      </c>
      <c r="G65" s="27">
        <f>SUM(G40:G63)</f>
        <v>0</v>
      </c>
      <c r="H65" s="27">
        <f>SUM(H40:H63)</f>
        <v>0</v>
      </c>
      <c r="I65" s="27">
        <f>SUM(I40:I63)</f>
        <v>8410</v>
      </c>
      <c r="J65" s="27">
        <f t="shared" ref="J65" si="23">SUM(J40:J63)</f>
        <v>0</v>
      </c>
      <c r="K65" s="23">
        <f>SUM(K40:K63)</f>
        <v>8410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8"/>
      <c r="H66" s="28"/>
      <c r="I66" s="28"/>
      <c r="J66" s="28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55</v>
      </c>
      <c r="B67" s="40" t="s">
        <v>56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0" t="s">
        <v>98</v>
      </c>
      <c r="O68" s="50"/>
      <c r="P68" s="50"/>
      <c r="Q68" s="50"/>
      <c r="R68" s="50"/>
      <c r="S68" s="50"/>
      <c r="T68" s="49" t="s">
        <v>99</v>
      </c>
      <c r="U68" s="49"/>
      <c r="V68" s="49"/>
      <c r="W68" s="49"/>
      <c r="X68" s="49"/>
      <c r="Y68" s="49"/>
      <c r="Z68" s="49" t="s">
        <v>100</v>
      </c>
      <c r="AA68" s="49"/>
      <c r="AB68" s="49"/>
      <c r="AC68" s="49"/>
      <c r="AD68" s="49"/>
      <c r="AE68" s="49"/>
      <c r="AF68" s="49" t="s">
        <v>101</v>
      </c>
      <c r="AG68" s="49"/>
      <c r="AH68" s="49"/>
      <c r="AI68" s="49"/>
      <c r="AJ68" s="49"/>
      <c r="AK68" s="49"/>
      <c r="AL68" s="49" t="s">
        <v>102</v>
      </c>
      <c r="AM68" s="49"/>
      <c r="AN68" s="49"/>
      <c r="AO68" s="49"/>
      <c r="AP68" s="49"/>
      <c r="AQ68" s="49"/>
    </row>
    <row r="69" spans="1:43" ht="20.25" customHeight="1" outlineLevel="1" x14ac:dyDescent="0.3">
      <c r="A69" s="49" t="s">
        <v>8</v>
      </c>
      <c r="B69" s="49"/>
      <c r="C69" s="49"/>
      <c r="D69" s="49"/>
      <c r="E69" s="32" t="s">
        <v>10</v>
      </c>
      <c r="F69" s="32" t="s">
        <v>12</v>
      </c>
      <c r="G69" s="4" t="s">
        <v>77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4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4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4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4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I80" s="34">
        <f t="shared" si="27"/>
        <v>0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104</v>
      </c>
      <c r="O84" s="14">
        <v>40</v>
      </c>
      <c r="Q84" s="34">
        <f t="shared" si="29"/>
        <v>0</v>
      </c>
      <c r="R84" s="34"/>
      <c r="T84" s="3" t="s">
        <v>104</v>
      </c>
      <c r="U84" s="34">
        <v>40</v>
      </c>
      <c r="W84" s="34">
        <f t="shared" si="25"/>
        <v>0</v>
      </c>
      <c r="X84" s="34"/>
      <c r="Z84" s="3" t="s">
        <v>104</v>
      </c>
      <c r="AA84" s="34">
        <v>40</v>
      </c>
      <c r="AC84" s="34">
        <f t="shared" si="26"/>
        <v>0</v>
      </c>
      <c r="AD84" s="34"/>
      <c r="AF84" s="3" t="s">
        <v>104</v>
      </c>
      <c r="AG84" s="34">
        <v>40</v>
      </c>
      <c r="AI84" s="34">
        <f t="shared" si="27"/>
        <v>0</v>
      </c>
      <c r="AJ84" s="34"/>
      <c r="AL84" s="3" t="s">
        <v>104</v>
      </c>
      <c r="AM84" s="34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4">
        <f>O85*P85</f>
        <v>0</v>
      </c>
      <c r="R85" s="34"/>
      <c r="T85" s="3" t="s">
        <v>26</v>
      </c>
      <c r="U85" s="34">
        <v>40</v>
      </c>
      <c r="W85" s="34">
        <f>U85*V85</f>
        <v>0</v>
      </c>
      <c r="X85" s="34"/>
      <c r="Z85" s="3" t="s">
        <v>26</v>
      </c>
      <c r="AA85" s="34">
        <v>40</v>
      </c>
      <c r="AC85" s="34">
        <f>AA85*AB85</f>
        <v>0</v>
      </c>
      <c r="AD85" s="34"/>
      <c r="AF85" s="3" t="s">
        <v>26</v>
      </c>
      <c r="AG85" s="34">
        <v>40</v>
      </c>
      <c r="AI85" s="34">
        <f>AG85*AH85</f>
        <v>0</v>
      </c>
      <c r="AJ85" s="34"/>
      <c r="AL85" s="3" t="s">
        <v>26</v>
      </c>
      <c r="AM85" s="34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78</v>
      </c>
      <c r="O86" s="14">
        <v>100.91743119266054</v>
      </c>
      <c r="Q86" s="34">
        <f t="shared" ref="Q86:Q91" si="31">O86*P86</f>
        <v>0</v>
      </c>
      <c r="R86" s="34"/>
      <c r="T86" s="3" t="s">
        <v>78</v>
      </c>
      <c r="U86" s="34">
        <v>100.91743119266054</v>
      </c>
      <c r="W86" s="34">
        <f t="shared" ref="W86:W91" si="32">U86*V86</f>
        <v>0</v>
      </c>
      <c r="X86" s="34"/>
      <c r="Z86" s="3" t="s">
        <v>78</v>
      </c>
      <c r="AA86" s="34">
        <v>100.91743119266054</v>
      </c>
      <c r="AC86" s="34">
        <f t="shared" ref="AC86:AC91" si="33">AA86*AB86</f>
        <v>0</v>
      </c>
      <c r="AD86" s="34"/>
      <c r="AF86" s="3" t="s">
        <v>78</v>
      </c>
      <c r="AG86" s="34">
        <v>100.91743119266054</v>
      </c>
      <c r="AI86" s="34">
        <f t="shared" ref="AI86:AI91" si="34">AG86*AH86</f>
        <v>0</v>
      </c>
      <c r="AJ86" s="34"/>
      <c r="AL86" s="3" t="s">
        <v>78</v>
      </c>
      <c r="AM86" s="34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79</v>
      </c>
      <c r="O87" s="14">
        <v>103.63</v>
      </c>
      <c r="Q87" s="34">
        <f t="shared" si="31"/>
        <v>0</v>
      </c>
      <c r="R87" s="34"/>
      <c r="T87" s="3" t="s">
        <v>79</v>
      </c>
      <c r="U87" s="34">
        <v>103.63</v>
      </c>
      <c r="W87" s="34">
        <f t="shared" si="32"/>
        <v>0</v>
      </c>
      <c r="X87" s="34"/>
      <c r="Z87" s="3" t="s">
        <v>79</v>
      </c>
      <c r="AA87" s="34">
        <v>103.63</v>
      </c>
      <c r="AC87" s="34">
        <f t="shared" si="33"/>
        <v>0</v>
      </c>
      <c r="AD87" s="34"/>
      <c r="AF87" s="3" t="s">
        <v>79</v>
      </c>
      <c r="AG87" s="34">
        <v>103.63</v>
      </c>
      <c r="AI87" s="34">
        <f t="shared" si="34"/>
        <v>0</v>
      </c>
      <c r="AJ87" s="34"/>
      <c r="AL87" s="3" t="s">
        <v>79</v>
      </c>
      <c r="AM87" s="34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105</v>
      </c>
      <c r="O88" s="14">
        <v>91.93</v>
      </c>
      <c r="Q88" s="34">
        <f t="shared" si="31"/>
        <v>0</v>
      </c>
      <c r="R88" s="34"/>
      <c r="T88" s="3" t="s">
        <v>105</v>
      </c>
      <c r="U88" s="34">
        <v>91.93</v>
      </c>
      <c r="W88" s="34">
        <f t="shared" si="32"/>
        <v>0</v>
      </c>
      <c r="X88" s="34"/>
      <c r="Z88" s="3" t="s">
        <v>105</v>
      </c>
      <c r="AA88" s="34">
        <v>91.93</v>
      </c>
      <c r="AC88" s="34">
        <f t="shared" si="33"/>
        <v>0</v>
      </c>
      <c r="AD88" s="34"/>
      <c r="AF88" s="3" t="s">
        <v>105</v>
      </c>
      <c r="AG88" s="34">
        <v>91.93</v>
      </c>
      <c r="AI88" s="34">
        <f t="shared" si="34"/>
        <v>0</v>
      </c>
      <c r="AJ88" s="34"/>
      <c r="AL88" s="3" t="s">
        <v>105</v>
      </c>
      <c r="AM88" s="34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80</v>
      </c>
      <c r="O89" s="14">
        <v>86.78</v>
      </c>
      <c r="Q89" s="34">
        <f t="shared" si="31"/>
        <v>0</v>
      </c>
      <c r="R89" s="34"/>
      <c r="T89" s="3" t="s">
        <v>80</v>
      </c>
      <c r="U89" s="34">
        <v>86.78</v>
      </c>
      <c r="W89" s="34">
        <f t="shared" si="32"/>
        <v>0</v>
      </c>
      <c r="X89" s="34"/>
      <c r="Z89" s="3" t="s">
        <v>80</v>
      </c>
      <c r="AA89" s="34">
        <v>86.78</v>
      </c>
      <c r="AC89" s="34">
        <f t="shared" si="33"/>
        <v>0</v>
      </c>
      <c r="AD89" s="34"/>
      <c r="AF89" s="3" t="s">
        <v>80</v>
      </c>
      <c r="AG89" s="34">
        <v>86.78</v>
      </c>
      <c r="AI89" s="34">
        <f t="shared" si="34"/>
        <v>0</v>
      </c>
      <c r="AJ89" s="34"/>
      <c r="AL89" s="3" t="s">
        <v>80</v>
      </c>
      <c r="AM89" s="34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103</v>
      </c>
      <c r="O90" s="14">
        <v>76.69</v>
      </c>
      <c r="Q90" s="34">
        <f t="shared" si="31"/>
        <v>0</v>
      </c>
      <c r="R90" s="34"/>
      <c r="T90" s="3" t="s">
        <v>103</v>
      </c>
      <c r="U90" s="34">
        <v>76.69</v>
      </c>
      <c r="W90" s="34">
        <f t="shared" si="32"/>
        <v>0</v>
      </c>
      <c r="X90" s="34"/>
      <c r="Z90" s="3" t="s">
        <v>103</v>
      </c>
      <c r="AA90" s="34">
        <v>76.69</v>
      </c>
      <c r="AC90" s="34">
        <f t="shared" si="33"/>
        <v>0</v>
      </c>
      <c r="AD90" s="34"/>
      <c r="AF90" s="3" t="s">
        <v>103</v>
      </c>
      <c r="AG90" s="34">
        <v>76.69</v>
      </c>
      <c r="AI90" s="34">
        <f t="shared" si="34"/>
        <v>0</v>
      </c>
      <c r="AJ90" s="34"/>
      <c r="AL90" s="3" t="s">
        <v>103</v>
      </c>
      <c r="AM90" s="34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81</v>
      </c>
      <c r="O91" s="14">
        <v>76.69</v>
      </c>
      <c r="Q91" s="34">
        <f t="shared" si="31"/>
        <v>0</v>
      </c>
      <c r="R91" s="34"/>
      <c r="T91" s="3" t="s">
        <v>81</v>
      </c>
      <c r="U91" s="34">
        <v>76.69</v>
      </c>
      <c r="W91" s="34">
        <f t="shared" si="32"/>
        <v>0</v>
      </c>
      <c r="X91" s="34"/>
      <c r="Z91" s="3" t="s">
        <v>81</v>
      </c>
      <c r="AA91" s="34">
        <v>76.69</v>
      </c>
      <c r="AC91" s="34">
        <f t="shared" si="33"/>
        <v>0</v>
      </c>
      <c r="AD91" s="34"/>
      <c r="AF91" s="3" t="s">
        <v>81</v>
      </c>
      <c r="AG91" s="34">
        <v>76.69</v>
      </c>
      <c r="AI91" s="34">
        <f t="shared" si="34"/>
        <v>0</v>
      </c>
      <c r="AJ91" s="34"/>
      <c r="AL91" s="3" t="s">
        <v>81</v>
      </c>
      <c r="AM91" s="34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4"/>
      <c r="R93" s="34"/>
      <c r="T93" s="32" t="s">
        <v>36</v>
      </c>
      <c r="U93" s="34">
        <f>G96</f>
        <v>0</v>
      </c>
      <c r="W93" s="34"/>
      <c r="X93" s="34"/>
      <c r="Z93" s="32" t="s">
        <v>36</v>
      </c>
      <c r="AA93" s="34">
        <f>H96</f>
        <v>0</v>
      </c>
      <c r="AC93" s="34"/>
      <c r="AD93" s="34"/>
      <c r="AF93" s="32" t="s">
        <v>36</v>
      </c>
      <c r="AG93" s="34">
        <f>I96</f>
        <v>0</v>
      </c>
      <c r="AI93" s="34"/>
      <c r="AJ93" s="34"/>
      <c r="AL93" s="32" t="s">
        <v>36</v>
      </c>
      <c r="AM93" s="34">
        <f>J96</f>
        <v>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82</v>
      </c>
      <c r="H95" s="26" t="s">
        <v>83</v>
      </c>
      <c r="I95" s="26" t="s">
        <v>84</v>
      </c>
      <c r="J95" s="26" t="s">
        <v>85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No</v>
      </c>
      <c r="B96" s="24" t="str">
        <f>B67</f>
        <v>None</v>
      </c>
      <c r="C96" s="30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7">
        <f>SUM(G71:G94)</f>
        <v>0</v>
      </c>
      <c r="H96" s="27">
        <f t="shared" ref="H96:J96" si="36">SUM(H71:H94)</f>
        <v>0</v>
      </c>
      <c r="I96" s="27">
        <f t="shared" si="36"/>
        <v>0</v>
      </c>
      <c r="J96" s="27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pans="16:16" s="2" customFormat="1" x14ac:dyDescent="0.3">
      <c r="P113" s="3"/>
    </row>
    <row r="114" spans="16:16" s="2" customFormat="1" x14ac:dyDescent="0.3">
      <c r="P114" s="3"/>
    </row>
    <row r="115" spans="16:16" s="2" customFormat="1" x14ac:dyDescent="0.3"/>
    <row r="116" spans="16:16" s="2" customFormat="1" x14ac:dyDescent="0.3"/>
    <row r="117" spans="16:16" s="2" customFormat="1" x14ac:dyDescent="0.3">
      <c r="P117" s="3"/>
    </row>
    <row r="118" spans="16:16" s="2" customFormat="1" x14ac:dyDescent="0.3">
      <c r="P118" s="3"/>
    </row>
    <row r="119" spans="16:16" s="2" customFormat="1" x14ac:dyDescent="0.3">
      <c r="P119" s="3"/>
    </row>
    <row r="120" spans="16:16" s="2" customFormat="1" x14ac:dyDescent="0.3">
      <c r="P120" s="3"/>
    </row>
    <row r="121" spans="16:16" s="2" customFormat="1" x14ac:dyDescent="0.3">
      <c r="P121" s="3"/>
    </row>
    <row r="122" spans="16:16" s="2" customFormat="1" x14ac:dyDescent="0.3">
      <c r="P122" s="3"/>
    </row>
    <row r="123" spans="16:16" s="2" customFormat="1" x14ac:dyDescent="0.3">
      <c r="P123" s="3"/>
    </row>
    <row r="124" spans="16:16" s="2" customFormat="1" x14ac:dyDescent="0.3">
      <c r="P124" s="3"/>
    </row>
    <row r="125" spans="16:16" s="2" customFormat="1" x14ac:dyDescent="0.3">
      <c r="P125" s="3"/>
    </row>
    <row r="126" spans="16:16" s="2" customFormat="1" x14ac:dyDescent="0.3">
      <c r="P126" s="3"/>
    </row>
    <row r="127" spans="16:16" s="2" customFormat="1" x14ac:dyDescent="0.3">
      <c r="P127" s="3"/>
    </row>
    <row r="128" spans="16:16" s="2" customFormat="1" x14ac:dyDescent="0.3">
      <c r="P128" s="3"/>
    </row>
  </sheetData>
  <sheetProtection formatCells="0" formatColumns="0" formatRows="0" insertColumns="0" insertRows="0" insertHyperlinks="0" deleteColumns="0" deleteRows="0" sort="0" autoFilter="0" pivotTables="0"/>
  <mergeCells count="19">
    <mergeCell ref="G3:J3"/>
    <mergeCell ref="AL68:AQ68"/>
    <mergeCell ref="A7:D7"/>
    <mergeCell ref="N6:S6"/>
    <mergeCell ref="T6:Y6"/>
    <mergeCell ref="Z6:AE6"/>
    <mergeCell ref="AL6:AQ6"/>
    <mergeCell ref="AF6:AK6"/>
    <mergeCell ref="N37:S37"/>
    <mergeCell ref="T37:Y37"/>
    <mergeCell ref="Z37:AE37"/>
    <mergeCell ref="AL37:AQ37"/>
    <mergeCell ref="A38:D38"/>
    <mergeCell ref="AF37:AK37"/>
    <mergeCell ref="A69:D69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40" zoomScaleNormal="4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87</v>
      </c>
      <c r="N1" s="2" t="s">
        <v>74</v>
      </c>
      <c r="O1" s="2">
        <v>1.0900000000000001</v>
      </c>
    </row>
    <row r="3" spans="1:43" ht="21" thickBot="1" x14ac:dyDescent="0.35">
      <c r="A3" s="31" t="s">
        <v>1</v>
      </c>
      <c r="B3" s="31" t="s">
        <v>7</v>
      </c>
      <c r="C3" s="31" t="s">
        <v>27</v>
      </c>
      <c r="D3" s="31" t="s">
        <v>28</v>
      </c>
      <c r="E3" s="31" t="s">
        <v>29</v>
      </c>
      <c r="F3" s="31" t="s">
        <v>30</v>
      </c>
      <c r="G3" s="51" t="s">
        <v>75</v>
      </c>
      <c r="H3" s="51"/>
      <c r="I3" s="51"/>
      <c r="J3" s="51"/>
      <c r="K3" s="31" t="s">
        <v>76</v>
      </c>
      <c r="L3" s="31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61</v>
      </c>
      <c r="B5" s="12" t="s">
        <v>42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0" t="s">
        <v>98</v>
      </c>
      <c r="O6" s="50"/>
      <c r="P6" s="50"/>
      <c r="Q6" s="50"/>
      <c r="R6" s="50"/>
      <c r="S6" s="50"/>
      <c r="T6" s="49" t="s">
        <v>99</v>
      </c>
      <c r="U6" s="49"/>
      <c r="V6" s="49"/>
      <c r="W6" s="49"/>
      <c r="X6" s="49"/>
      <c r="Y6" s="49"/>
      <c r="Z6" s="49" t="s">
        <v>100</v>
      </c>
      <c r="AA6" s="49"/>
      <c r="AB6" s="49"/>
      <c r="AC6" s="49"/>
      <c r="AD6" s="49"/>
      <c r="AE6" s="49"/>
      <c r="AF6" s="49" t="s">
        <v>101</v>
      </c>
      <c r="AG6" s="49"/>
      <c r="AH6" s="49"/>
      <c r="AI6" s="49"/>
      <c r="AJ6" s="49"/>
      <c r="AK6" s="49"/>
      <c r="AL6" s="49" t="s">
        <v>102</v>
      </c>
      <c r="AM6" s="49"/>
      <c r="AN6" s="49"/>
      <c r="AO6" s="49"/>
      <c r="AP6" s="49"/>
      <c r="AQ6" s="49"/>
    </row>
    <row r="7" spans="1:43" s="1" customFormat="1" ht="20.25" customHeight="1" outlineLevel="1" x14ac:dyDescent="0.3">
      <c r="A7" s="49" t="s">
        <v>8</v>
      </c>
      <c r="B7" s="49"/>
      <c r="C7" s="49"/>
      <c r="D7" s="49"/>
      <c r="E7" s="32" t="s">
        <v>10</v>
      </c>
      <c r="F7" s="32" t="s">
        <v>12</v>
      </c>
      <c r="G7" s="4" t="s">
        <v>77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4">
        <f>SUM(Q9:Q29)</f>
        <v>735.44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4">
        <f>SUM(W9:W29)</f>
        <v>3861.0600000000004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4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4">
        <f>SUM(AI9:AI29)</f>
        <v>7871.4400000000005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B9" s="2" t="s">
        <v>96</v>
      </c>
      <c r="E9" s="14"/>
      <c r="H9" s="35"/>
      <c r="I9" s="26">
        <v>1000</v>
      </c>
      <c r="J9" s="26"/>
      <c r="K9" s="14">
        <v>1500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6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H16" s="3">
        <v>84</v>
      </c>
      <c r="AI16" s="34">
        <f t="shared" si="3"/>
        <v>4032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H18" s="3">
        <v>42</v>
      </c>
      <c r="AI18" s="34">
        <f t="shared" si="3"/>
        <v>2016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H19" s="3">
        <v>16</v>
      </c>
      <c r="AI19" s="34">
        <f t="shared" si="3"/>
        <v>1088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104</v>
      </c>
      <c r="O22" s="14">
        <v>40</v>
      </c>
      <c r="Q22" s="34">
        <f t="shared" si="5"/>
        <v>0</v>
      </c>
      <c r="R22" s="34"/>
      <c r="T22" s="3" t="s">
        <v>104</v>
      </c>
      <c r="U22" s="34">
        <v>40</v>
      </c>
      <c r="W22" s="34">
        <f t="shared" si="1"/>
        <v>0</v>
      </c>
      <c r="X22" s="34"/>
      <c r="Z22" s="3" t="s">
        <v>104</v>
      </c>
      <c r="AA22" s="34">
        <v>40</v>
      </c>
      <c r="AC22" s="34">
        <f t="shared" si="2"/>
        <v>0</v>
      </c>
      <c r="AD22" s="34"/>
      <c r="AF22" s="3" t="s">
        <v>104</v>
      </c>
      <c r="AG22" s="34">
        <v>40</v>
      </c>
      <c r="AI22" s="34">
        <f t="shared" si="3"/>
        <v>0</v>
      </c>
      <c r="AJ22" s="34"/>
      <c r="AL22" s="3" t="s">
        <v>104</v>
      </c>
      <c r="AM22" s="34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4">
        <f>O23*P23</f>
        <v>0</v>
      </c>
      <c r="R23" s="34"/>
      <c r="T23" s="3" t="s">
        <v>26</v>
      </c>
      <c r="U23" s="34">
        <v>40</v>
      </c>
      <c r="W23" s="34">
        <f>U23*V23</f>
        <v>0</v>
      </c>
      <c r="X23" s="34"/>
      <c r="Z23" s="3" t="s">
        <v>26</v>
      </c>
      <c r="AA23" s="34">
        <v>40</v>
      </c>
      <c r="AC23" s="34">
        <f>AA23*AB23</f>
        <v>0</v>
      </c>
      <c r="AD23" s="34"/>
      <c r="AF23" s="3" t="s">
        <v>26</v>
      </c>
      <c r="AG23" s="34">
        <v>40</v>
      </c>
      <c r="AI23" s="34">
        <f>AG23*AH23</f>
        <v>0</v>
      </c>
      <c r="AJ23" s="34"/>
      <c r="AL23" s="3" t="s">
        <v>26</v>
      </c>
      <c r="AM23" s="34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78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78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78</v>
      </c>
      <c r="AA24" s="34">
        <v>100.91743119266054</v>
      </c>
      <c r="AC24" s="34">
        <f t="shared" ref="AC24:AC29" si="9">AA24*AB24</f>
        <v>0</v>
      </c>
      <c r="AD24" s="34"/>
      <c r="AF24" s="3" t="s">
        <v>78</v>
      </c>
      <c r="AG24" s="34">
        <v>100.91743119266054</v>
      </c>
      <c r="AI24" s="34">
        <f t="shared" ref="AI24:AI29" si="10">AG24*AH24</f>
        <v>0</v>
      </c>
      <c r="AJ24" s="34"/>
      <c r="AL24" s="3" t="s">
        <v>78</v>
      </c>
      <c r="AM24" s="34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79</v>
      </c>
      <c r="O25" s="14">
        <v>103.63</v>
      </c>
      <c r="Q25" s="34">
        <f t="shared" si="7"/>
        <v>0</v>
      </c>
      <c r="R25" s="34"/>
      <c r="T25" s="3" t="s">
        <v>79</v>
      </c>
      <c r="U25" s="34">
        <v>103.63</v>
      </c>
      <c r="W25" s="34">
        <f t="shared" si="8"/>
        <v>0</v>
      </c>
      <c r="X25" s="34"/>
      <c r="Z25" s="3" t="s">
        <v>79</v>
      </c>
      <c r="AA25" s="34">
        <v>103.63</v>
      </c>
      <c r="AC25" s="34">
        <f t="shared" si="9"/>
        <v>0</v>
      </c>
      <c r="AD25" s="34"/>
      <c r="AF25" s="3" t="s">
        <v>79</v>
      </c>
      <c r="AG25" s="34">
        <v>103.63</v>
      </c>
      <c r="AI25" s="34">
        <f t="shared" si="10"/>
        <v>0</v>
      </c>
      <c r="AJ25" s="34"/>
      <c r="AL25" s="3" t="s">
        <v>79</v>
      </c>
      <c r="AM25" s="34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105</v>
      </c>
      <c r="O26" s="14">
        <v>91.93</v>
      </c>
      <c r="P26" s="3">
        <v>8</v>
      </c>
      <c r="Q26" s="34">
        <f t="shared" si="7"/>
        <v>735.44</v>
      </c>
      <c r="R26" s="34"/>
      <c r="T26" s="3" t="s">
        <v>105</v>
      </c>
      <c r="U26" s="34">
        <v>91.93</v>
      </c>
      <c r="V26" s="3">
        <v>42</v>
      </c>
      <c r="W26" s="34">
        <f t="shared" si="8"/>
        <v>3861.0600000000004</v>
      </c>
      <c r="X26" s="34"/>
      <c r="Z26" s="3" t="s">
        <v>105</v>
      </c>
      <c r="AA26" s="34">
        <v>91.93</v>
      </c>
      <c r="AC26" s="34">
        <f t="shared" si="9"/>
        <v>0</v>
      </c>
      <c r="AD26" s="34"/>
      <c r="AF26" s="3" t="s">
        <v>105</v>
      </c>
      <c r="AG26" s="34">
        <v>91.93</v>
      </c>
      <c r="AH26" s="3">
        <v>8</v>
      </c>
      <c r="AI26" s="34">
        <f t="shared" si="10"/>
        <v>735.44</v>
      </c>
      <c r="AJ26" s="34"/>
      <c r="AL26" s="3" t="s">
        <v>105</v>
      </c>
      <c r="AM26" s="34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80</v>
      </c>
      <c r="O27" s="14">
        <v>86.78</v>
      </c>
      <c r="Q27" s="34">
        <f t="shared" si="7"/>
        <v>0</v>
      </c>
      <c r="R27" s="34"/>
      <c r="T27" s="3" t="s">
        <v>80</v>
      </c>
      <c r="U27" s="34">
        <v>86.78</v>
      </c>
      <c r="W27" s="34">
        <f t="shared" si="8"/>
        <v>0</v>
      </c>
      <c r="X27" s="34"/>
      <c r="Z27" s="3" t="s">
        <v>80</v>
      </c>
      <c r="AA27" s="34">
        <v>86.78</v>
      </c>
      <c r="AC27" s="34">
        <f t="shared" si="9"/>
        <v>0</v>
      </c>
      <c r="AD27" s="34"/>
      <c r="AF27" s="3" t="s">
        <v>80</v>
      </c>
      <c r="AG27" s="34">
        <v>86.78</v>
      </c>
      <c r="AI27" s="34">
        <f t="shared" si="10"/>
        <v>0</v>
      </c>
      <c r="AJ27" s="34"/>
      <c r="AL27" s="3" t="s">
        <v>80</v>
      </c>
      <c r="AM27" s="34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103</v>
      </c>
      <c r="O28" s="14">
        <v>76.69</v>
      </c>
      <c r="Q28" s="34">
        <f t="shared" si="7"/>
        <v>0</v>
      </c>
      <c r="R28" s="34"/>
      <c r="T28" s="3" t="s">
        <v>103</v>
      </c>
      <c r="U28" s="34">
        <v>76.69</v>
      </c>
      <c r="W28" s="34">
        <f t="shared" si="8"/>
        <v>0</v>
      </c>
      <c r="X28" s="34"/>
      <c r="Z28" s="3" t="s">
        <v>103</v>
      </c>
      <c r="AA28" s="34">
        <v>76.69</v>
      </c>
      <c r="AC28" s="34">
        <f t="shared" si="9"/>
        <v>0</v>
      </c>
      <c r="AD28" s="34"/>
      <c r="AF28" s="3" t="s">
        <v>103</v>
      </c>
      <c r="AG28" s="34">
        <v>76.69</v>
      </c>
      <c r="AI28" s="34">
        <f t="shared" si="10"/>
        <v>0</v>
      </c>
      <c r="AJ28" s="34"/>
      <c r="AL28" s="3" t="s">
        <v>103</v>
      </c>
      <c r="AM28" s="34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81</v>
      </c>
      <c r="O29" s="14">
        <v>76.69</v>
      </c>
      <c r="Q29" s="34">
        <f t="shared" si="7"/>
        <v>0</v>
      </c>
      <c r="R29" s="34"/>
      <c r="T29" s="3" t="s">
        <v>81</v>
      </c>
      <c r="U29" s="34">
        <v>76.69</v>
      </c>
      <c r="W29" s="34">
        <f t="shared" si="8"/>
        <v>0</v>
      </c>
      <c r="X29" s="34"/>
      <c r="Z29" s="3" t="s">
        <v>81</v>
      </c>
      <c r="AA29" s="34">
        <v>76.69</v>
      </c>
      <c r="AC29" s="34">
        <f t="shared" si="9"/>
        <v>0</v>
      </c>
      <c r="AD29" s="34"/>
      <c r="AF29" s="3" t="s">
        <v>81</v>
      </c>
      <c r="AG29" s="34">
        <v>76.69</v>
      </c>
      <c r="AI29" s="34">
        <f t="shared" si="10"/>
        <v>0</v>
      </c>
      <c r="AJ29" s="34"/>
      <c r="AL29" s="3" t="s">
        <v>81</v>
      </c>
      <c r="AM29" s="34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4"/>
      <c r="R31" s="34"/>
      <c r="T31" s="32" t="s">
        <v>36</v>
      </c>
      <c r="U31" s="34">
        <f>G34</f>
        <v>0</v>
      </c>
      <c r="W31" s="34"/>
      <c r="X31" s="34"/>
      <c r="Z31" s="32" t="s">
        <v>36</v>
      </c>
      <c r="AA31" s="34">
        <f>H34</f>
        <v>0</v>
      </c>
      <c r="AC31" s="34"/>
      <c r="AD31" s="34"/>
      <c r="AF31" s="32" t="s">
        <v>36</v>
      </c>
      <c r="AG31" s="34">
        <f>I34</f>
        <v>1000</v>
      </c>
      <c r="AI31" s="34"/>
      <c r="AJ31" s="34"/>
      <c r="AL31" s="32" t="s">
        <v>36</v>
      </c>
      <c r="AM31" s="34">
        <f>J34</f>
        <v>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ht="20.25" customHeight="1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82</v>
      </c>
      <c r="H33" s="25" t="s">
        <v>83</v>
      </c>
      <c r="I33" s="25" t="s">
        <v>84</v>
      </c>
      <c r="J33" s="25" t="s">
        <v>85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13.6.9.7.1.1</v>
      </c>
      <c r="B34" s="21" t="str">
        <f>B5</f>
        <v>Power Distribution</v>
      </c>
      <c r="C34" s="38"/>
      <c r="D34" s="22">
        <f>SUM(P9:P23)+SUM(V9:V23)+SUM(AB9:AB23)+SUM(AH9:AH23)+SUM(AN9:AN23)</f>
        <v>142</v>
      </c>
      <c r="E34" s="23">
        <f>SUM(Q7+W7+AC7+AI7+AO7)</f>
        <v>12467.94</v>
      </c>
      <c r="F34" s="22">
        <f>SUM(S9+Y9+AE9+AK9+AQ9)</f>
        <v>0</v>
      </c>
      <c r="G34" s="27">
        <f>SUM(G9:G32)</f>
        <v>0</v>
      </c>
      <c r="H34" s="27">
        <f>SUM(H9:H32)</f>
        <v>0</v>
      </c>
      <c r="I34" s="27">
        <f>SUM(I9:I32)</f>
        <v>1000</v>
      </c>
      <c r="J34" s="27">
        <f>SUM(J9:J32)</f>
        <v>0</v>
      </c>
      <c r="K34" s="23">
        <f>SUM(K9:K32)</f>
        <v>1500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8"/>
      <c r="H35" s="28"/>
      <c r="I35" s="28"/>
      <c r="J35" s="28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62</v>
      </c>
      <c r="B36" s="40" t="s">
        <v>44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0" t="s">
        <v>98</v>
      </c>
      <c r="O37" s="50"/>
      <c r="P37" s="50"/>
      <c r="Q37" s="50"/>
      <c r="R37" s="50"/>
      <c r="S37" s="50"/>
      <c r="T37" s="49" t="s">
        <v>99</v>
      </c>
      <c r="U37" s="49"/>
      <c r="V37" s="49"/>
      <c r="W37" s="49"/>
      <c r="X37" s="49"/>
      <c r="Y37" s="49"/>
      <c r="Z37" s="49" t="s">
        <v>100</v>
      </c>
      <c r="AA37" s="49"/>
      <c r="AB37" s="49"/>
      <c r="AC37" s="49"/>
      <c r="AD37" s="49"/>
      <c r="AE37" s="49"/>
      <c r="AF37" s="49" t="s">
        <v>101</v>
      </c>
      <c r="AG37" s="49"/>
      <c r="AH37" s="49"/>
      <c r="AI37" s="49"/>
      <c r="AJ37" s="49"/>
      <c r="AK37" s="49"/>
      <c r="AL37" s="49" t="s">
        <v>102</v>
      </c>
      <c r="AM37" s="49"/>
      <c r="AN37" s="49"/>
      <c r="AO37" s="49"/>
      <c r="AP37" s="49"/>
      <c r="AQ37" s="49"/>
    </row>
    <row r="38" spans="1:43" outlineLevel="1" x14ac:dyDescent="0.3">
      <c r="A38" s="49" t="s">
        <v>8</v>
      </c>
      <c r="B38" s="49"/>
      <c r="C38" s="49"/>
      <c r="D38" s="49"/>
      <c r="E38" s="32" t="s">
        <v>10</v>
      </c>
      <c r="F38" s="32" t="s">
        <v>12</v>
      </c>
      <c r="G38" s="4" t="s">
        <v>77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4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4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4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4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E40" s="14"/>
      <c r="G40" s="26"/>
      <c r="H40" s="35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I49" s="34">
        <f t="shared" si="15"/>
        <v>0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104</v>
      </c>
      <c r="O53" s="14">
        <v>40</v>
      </c>
      <c r="Q53" s="34">
        <f t="shared" si="17"/>
        <v>0</v>
      </c>
      <c r="R53" s="34"/>
      <c r="T53" s="3" t="s">
        <v>104</v>
      </c>
      <c r="U53" s="34">
        <v>40</v>
      </c>
      <c r="W53" s="34">
        <f t="shared" si="13"/>
        <v>0</v>
      </c>
      <c r="X53" s="34"/>
      <c r="Z53" s="3" t="s">
        <v>104</v>
      </c>
      <c r="AA53" s="34">
        <v>40</v>
      </c>
      <c r="AC53" s="34">
        <f t="shared" si="14"/>
        <v>0</v>
      </c>
      <c r="AD53" s="34"/>
      <c r="AF53" s="3" t="s">
        <v>104</v>
      </c>
      <c r="AG53" s="34">
        <v>40</v>
      </c>
      <c r="AI53" s="34">
        <f t="shared" si="15"/>
        <v>0</v>
      </c>
      <c r="AJ53" s="34"/>
      <c r="AL53" s="3" t="s">
        <v>104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4">
        <f>O54*P54</f>
        <v>0</v>
      </c>
      <c r="R54" s="34"/>
      <c r="T54" s="3" t="s">
        <v>26</v>
      </c>
      <c r="U54" s="34">
        <v>40</v>
      </c>
      <c r="W54" s="34">
        <f>U54*V54</f>
        <v>0</v>
      </c>
      <c r="X54" s="34"/>
      <c r="Z54" s="3" t="s">
        <v>26</v>
      </c>
      <c r="AA54" s="34">
        <v>40</v>
      </c>
      <c r="AC54" s="34">
        <f>AA54*AB54</f>
        <v>0</v>
      </c>
      <c r="AD54" s="34"/>
      <c r="AF54" s="3" t="s">
        <v>26</v>
      </c>
      <c r="AG54" s="34">
        <v>40</v>
      </c>
      <c r="AI54" s="34">
        <f>AG54*AH54</f>
        <v>0</v>
      </c>
      <c r="AJ54" s="34"/>
      <c r="AL54" s="3" t="s">
        <v>26</v>
      </c>
      <c r="AM54" s="34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78</v>
      </c>
      <c r="O55" s="14">
        <v>100.91743119266054</v>
      </c>
      <c r="Q55" s="34">
        <f t="shared" ref="Q55:Q60" si="18">O55*P55</f>
        <v>0</v>
      </c>
      <c r="R55" s="34"/>
      <c r="T55" s="3" t="s">
        <v>78</v>
      </c>
      <c r="U55" s="34">
        <v>100.91743119266054</v>
      </c>
      <c r="W55" s="34">
        <f t="shared" ref="W55:W60" si="19">U55*V55</f>
        <v>0</v>
      </c>
      <c r="X55" s="34"/>
      <c r="Z55" s="3" t="s">
        <v>78</v>
      </c>
      <c r="AA55" s="34">
        <v>100.91743119266054</v>
      </c>
      <c r="AC55" s="34">
        <f t="shared" ref="AC55:AC60" si="20">AA55*AB55</f>
        <v>0</v>
      </c>
      <c r="AD55" s="34"/>
      <c r="AF55" s="3" t="s">
        <v>78</v>
      </c>
      <c r="AG55" s="34">
        <v>100.91743119266054</v>
      </c>
      <c r="AI55" s="34">
        <f t="shared" ref="AI55:AI60" si="21">AG55*AH55</f>
        <v>0</v>
      </c>
      <c r="AJ55" s="34"/>
      <c r="AL55" s="3" t="s">
        <v>78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79</v>
      </c>
      <c r="O56" s="14">
        <v>103.63</v>
      </c>
      <c r="Q56" s="34">
        <f t="shared" si="18"/>
        <v>0</v>
      </c>
      <c r="R56" s="34"/>
      <c r="T56" s="3" t="s">
        <v>79</v>
      </c>
      <c r="U56" s="34">
        <v>103.63</v>
      </c>
      <c r="W56" s="34">
        <f t="shared" si="19"/>
        <v>0</v>
      </c>
      <c r="X56" s="34"/>
      <c r="Z56" s="3" t="s">
        <v>79</v>
      </c>
      <c r="AA56" s="34">
        <v>103.63</v>
      </c>
      <c r="AC56" s="34">
        <f t="shared" si="20"/>
        <v>0</v>
      </c>
      <c r="AD56" s="34"/>
      <c r="AF56" s="3" t="s">
        <v>79</v>
      </c>
      <c r="AG56" s="34">
        <v>103.63</v>
      </c>
      <c r="AI56" s="34">
        <f t="shared" si="21"/>
        <v>0</v>
      </c>
      <c r="AJ56" s="34"/>
      <c r="AL56" s="3" t="s">
        <v>79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105</v>
      </c>
      <c r="O57" s="14">
        <v>91.93</v>
      </c>
      <c r="Q57" s="34">
        <f t="shared" si="18"/>
        <v>0</v>
      </c>
      <c r="R57" s="34"/>
      <c r="T57" s="3" t="s">
        <v>105</v>
      </c>
      <c r="U57" s="34">
        <v>91.93</v>
      </c>
      <c r="W57" s="34">
        <f t="shared" si="19"/>
        <v>0</v>
      </c>
      <c r="X57" s="34"/>
      <c r="Z57" s="3" t="s">
        <v>105</v>
      </c>
      <c r="AA57" s="34">
        <v>91.93</v>
      </c>
      <c r="AC57" s="34">
        <f t="shared" si="20"/>
        <v>0</v>
      </c>
      <c r="AD57" s="34"/>
      <c r="AF57" s="3" t="s">
        <v>105</v>
      </c>
      <c r="AG57" s="34">
        <v>91.93</v>
      </c>
      <c r="AI57" s="34">
        <f t="shared" si="21"/>
        <v>0</v>
      </c>
      <c r="AJ57" s="34"/>
      <c r="AL57" s="3" t="s">
        <v>105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80</v>
      </c>
      <c r="O58" s="14">
        <v>86.78</v>
      </c>
      <c r="Q58" s="34">
        <f t="shared" si="18"/>
        <v>0</v>
      </c>
      <c r="R58" s="34"/>
      <c r="T58" s="3" t="s">
        <v>80</v>
      </c>
      <c r="U58" s="34">
        <v>86.78</v>
      </c>
      <c r="W58" s="34">
        <f t="shared" si="19"/>
        <v>0</v>
      </c>
      <c r="X58" s="34"/>
      <c r="Z58" s="3" t="s">
        <v>80</v>
      </c>
      <c r="AA58" s="34">
        <v>86.78</v>
      </c>
      <c r="AC58" s="34">
        <f t="shared" si="20"/>
        <v>0</v>
      </c>
      <c r="AD58" s="34"/>
      <c r="AF58" s="3" t="s">
        <v>80</v>
      </c>
      <c r="AG58" s="34">
        <v>86.78</v>
      </c>
      <c r="AI58" s="34">
        <f t="shared" si="21"/>
        <v>0</v>
      </c>
      <c r="AJ58" s="34"/>
      <c r="AL58" s="3" t="s">
        <v>80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103</v>
      </c>
      <c r="O59" s="14">
        <v>76.69</v>
      </c>
      <c r="Q59" s="34">
        <f t="shared" si="18"/>
        <v>0</v>
      </c>
      <c r="R59" s="34"/>
      <c r="T59" s="3" t="s">
        <v>103</v>
      </c>
      <c r="U59" s="34">
        <v>76.69</v>
      </c>
      <c r="W59" s="34">
        <f t="shared" si="19"/>
        <v>0</v>
      </c>
      <c r="X59" s="34"/>
      <c r="Z59" s="3" t="s">
        <v>103</v>
      </c>
      <c r="AA59" s="34">
        <v>76.69</v>
      </c>
      <c r="AC59" s="34">
        <f t="shared" si="20"/>
        <v>0</v>
      </c>
      <c r="AD59" s="34"/>
      <c r="AF59" s="3" t="s">
        <v>103</v>
      </c>
      <c r="AG59" s="34">
        <v>76.69</v>
      </c>
      <c r="AI59" s="34">
        <f t="shared" si="21"/>
        <v>0</v>
      </c>
      <c r="AJ59" s="34"/>
      <c r="AL59" s="3" t="s">
        <v>103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81</v>
      </c>
      <c r="O60" s="14">
        <v>76.69</v>
      </c>
      <c r="Q60" s="34">
        <f t="shared" si="18"/>
        <v>0</v>
      </c>
      <c r="R60" s="34"/>
      <c r="T60" s="3" t="s">
        <v>81</v>
      </c>
      <c r="U60" s="34">
        <v>76.69</v>
      </c>
      <c r="W60" s="34">
        <f t="shared" si="19"/>
        <v>0</v>
      </c>
      <c r="X60" s="34"/>
      <c r="Z60" s="3" t="s">
        <v>81</v>
      </c>
      <c r="AA60" s="34">
        <v>76.69</v>
      </c>
      <c r="AC60" s="34">
        <f t="shared" si="20"/>
        <v>0</v>
      </c>
      <c r="AD60" s="34"/>
      <c r="AF60" s="3" t="s">
        <v>81</v>
      </c>
      <c r="AG60" s="34">
        <v>76.69</v>
      </c>
      <c r="AI60" s="34">
        <f t="shared" si="21"/>
        <v>0</v>
      </c>
      <c r="AJ60" s="34"/>
      <c r="AL60" s="3" t="s">
        <v>81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4"/>
      <c r="R62" s="34"/>
      <c r="T62" s="32" t="s">
        <v>36</v>
      </c>
      <c r="U62" s="34">
        <f>G65</f>
        <v>0</v>
      </c>
      <c r="W62" s="34"/>
      <c r="X62" s="34"/>
      <c r="Z62" s="32" t="s">
        <v>36</v>
      </c>
      <c r="AA62" s="34">
        <f>H65</f>
        <v>0</v>
      </c>
      <c r="AC62" s="34"/>
      <c r="AD62" s="34"/>
      <c r="AF62" s="32" t="s">
        <v>36</v>
      </c>
      <c r="AG62" s="34">
        <f>I65</f>
        <v>0</v>
      </c>
      <c r="AI62" s="34"/>
      <c r="AJ62" s="34"/>
      <c r="AL62" s="32" t="s">
        <v>36</v>
      </c>
      <c r="AM62" s="34">
        <f>J65</f>
        <v>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82</v>
      </c>
      <c r="H64" s="25" t="s">
        <v>83</v>
      </c>
      <c r="I64" s="25" t="s">
        <v>84</v>
      </c>
      <c r="J64" s="25" t="s">
        <v>85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13.6.9.7.1.2</v>
      </c>
      <c r="B65" s="24" t="str">
        <f>B36</f>
        <v>Chilled Water</v>
      </c>
      <c r="C65" s="30"/>
      <c r="D65" s="22">
        <f>SUM(P40:P54)+SUM(V40:V54)+SUM(AB40:AB54)+SUM(AH40:AH54)+SUM(AN40:AN54)</f>
        <v>0</v>
      </c>
      <c r="E65" s="23">
        <f>SUM(Q38+W38+AC38+AI38+AO38)</f>
        <v>0</v>
      </c>
      <c r="F65" s="22">
        <f>SUM(S40+Y40+AE40+AK40+AQ40)</f>
        <v>0</v>
      </c>
      <c r="G65" s="27">
        <f>SUM(G40:G63)</f>
        <v>0</v>
      </c>
      <c r="H65" s="27">
        <f t="shared" ref="H65:J65" si="23">SUM(H40:H63)</f>
        <v>0</v>
      </c>
      <c r="I65" s="27">
        <f t="shared" si="23"/>
        <v>0</v>
      </c>
      <c r="J65" s="27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8"/>
      <c r="H66" s="28"/>
      <c r="I66" s="28"/>
      <c r="J66" s="28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63</v>
      </c>
      <c r="B67" s="40" t="s">
        <v>43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0" t="s">
        <v>98</v>
      </c>
      <c r="O68" s="50"/>
      <c r="P68" s="50"/>
      <c r="Q68" s="50"/>
      <c r="R68" s="50"/>
      <c r="S68" s="50"/>
      <c r="T68" s="49" t="s">
        <v>99</v>
      </c>
      <c r="U68" s="49"/>
      <c r="V68" s="49"/>
      <c r="W68" s="49"/>
      <c r="X68" s="49"/>
      <c r="Y68" s="49"/>
      <c r="Z68" s="49" t="s">
        <v>100</v>
      </c>
      <c r="AA68" s="49"/>
      <c r="AB68" s="49"/>
      <c r="AC68" s="49"/>
      <c r="AD68" s="49"/>
      <c r="AE68" s="49"/>
      <c r="AF68" s="49" t="s">
        <v>101</v>
      </c>
      <c r="AG68" s="49"/>
      <c r="AH68" s="49"/>
      <c r="AI68" s="49"/>
      <c r="AJ68" s="49"/>
      <c r="AK68" s="49"/>
      <c r="AL68" s="49" t="s">
        <v>102</v>
      </c>
      <c r="AM68" s="49"/>
      <c r="AN68" s="49"/>
      <c r="AO68" s="49"/>
      <c r="AP68" s="49"/>
      <c r="AQ68" s="49"/>
    </row>
    <row r="69" spans="1:43" ht="20.25" customHeight="1" outlineLevel="1" x14ac:dyDescent="0.3">
      <c r="A69" s="49" t="s">
        <v>8</v>
      </c>
      <c r="B69" s="49"/>
      <c r="C69" s="49"/>
      <c r="D69" s="49"/>
      <c r="E69" s="32" t="s">
        <v>10</v>
      </c>
      <c r="F69" s="32" t="s">
        <v>12</v>
      </c>
      <c r="G69" s="4" t="s">
        <v>77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4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4">
        <f>SUM(W71:W91)</f>
        <v>735.44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4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4">
        <f>SUM(AI71:AI91)</f>
        <v>2016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B71" s="2" t="s">
        <v>95</v>
      </c>
      <c r="E71" s="14"/>
      <c r="G71" s="26"/>
      <c r="H71" s="26"/>
      <c r="I71" s="26"/>
      <c r="J71" s="26">
        <v>1000</v>
      </c>
      <c r="K71" s="26">
        <v>1000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ht="20.25" customHeight="1" outlineLevel="1" x14ac:dyDescent="0.3">
      <c r="B72" s="2" t="s">
        <v>94</v>
      </c>
      <c r="E72" s="14"/>
      <c r="G72" s="26"/>
      <c r="I72" s="26"/>
      <c r="J72" s="26">
        <v>250</v>
      </c>
      <c r="K72" s="26">
        <f t="shared" ref="K72:K73" si="24">SUM(G72:J72)</f>
        <v>250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H80" s="3">
        <v>42</v>
      </c>
      <c r="AI80" s="34">
        <f t="shared" si="27"/>
        <v>2016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104</v>
      </c>
      <c r="O84" s="14">
        <v>40</v>
      </c>
      <c r="Q84" s="34">
        <f t="shared" si="29"/>
        <v>0</v>
      </c>
      <c r="R84" s="34"/>
      <c r="T84" s="3" t="s">
        <v>104</v>
      </c>
      <c r="U84" s="34">
        <v>40</v>
      </c>
      <c r="W84" s="34">
        <f t="shared" si="25"/>
        <v>0</v>
      </c>
      <c r="X84" s="34"/>
      <c r="Z84" s="3" t="s">
        <v>104</v>
      </c>
      <c r="AA84" s="34">
        <v>40</v>
      </c>
      <c r="AC84" s="34">
        <f t="shared" si="26"/>
        <v>0</v>
      </c>
      <c r="AD84" s="34"/>
      <c r="AF84" s="3" t="s">
        <v>104</v>
      </c>
      <c r="AG84" s="34">
        <v>40</v>
      </c>
      <c r="AI84" s="34">
        <f t="shared" si="27"/>
        <v>0</v>
      </c>
      <c r="AJ84" s="34"/>
      <c r="AL84" s="3" t="s">
        <v>104</v>
      </c>
      <c r="AM84" s="34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4">
        <f>O85*P85</f>
        <v>0</v>
      </c>
      <c r="R85" s="34"/>
      <c r="T85" s="3" t="s">
        <v>26</v>
      </c>
      <c r="U85" s="34">
        <v>40</v>
      </c>
      <c r="W85" s="34">
        <f>U85*V85</f>
        <v>0</v>
      </c>
      <c r="X85" s="34"/>
      <c r="Z85" s="3" t="s">
        <v>26</v>
      </c>
      <c r="AA85" s="34">
        <v>40</v>
      </c>
      <c r="AC85" s="34">
        <f>AA85*AB85</f>
        <v>0</v>
      </c>
      <c r="AD85" s="34"/>
      <c r="AF85" s="3" t="s">
        <v>26</v>
      </c>
      <c r="AG85" s="34">
        <v>40</v>
      </c>
      <c r="AI85" s="34">
        <f>AG85*AH85</f>
        <v>0</v>
      </c>
      <c r="AJ85" s="34"/>
      <c r="AL85" s="3" t="s">
        <v>26</v>
      </c>
      <c r="AM85" s="34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78</v>
      </c>
      <c r="O86" s="14">
        <v>100.91743119266054</v>
      </c>
      <c r="Q86" s="34">
        <f t="shared" ref="Q86:Q91" si="31">O86*P86</f>
        <v>0</v>
      </c>
      <c r="R86" s="34"/>
      <c r="T86" s="3" t="s">
        <v>78</v>
      </c>
      <c r="U86" s="34">
        <v>100.91743119266054</v>
      </c>
      <c r="W86" s="34">
        <f t="shared" ref="W86:W91" si="32">U86*V86</f>
        <v>0</v>
      </c>
      <c r="X86" s="34"/>
      <c r="Z86" s="3" t="s">
        <v>78</v>
      </c>
      <c r="AA86" s="34">
        <v>100.91743119266054</v>
      </c>
      <c r="AC86" s="34">
        <f t="shared" ref="AC86:AC91" si="33">AA86*AB86</f>
        <v>0</v>
      </c>
      <c r="AD86" s="34"/>
      <c r="AF86" s="3" t="s">
        <v>78</v>
      </c>
      <c r="AG86" s="34">
        <v>100.91743119266054</v>
      </c>
      <c r="AI86" s="34">
        <f t="shared" ref="AI86:AI91" si="34">AG86*AH86</f>
        <v>0</v>
      </c>
      <c r="AJ86" s="34"/>
      <c r="AL86" s="3" t="s">
        <v>78</v>
      </c>
      <c r="AM86" s="34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79</v>
      </c>
      <c r="O87" s="14">
        <v>103.63</v>
      </c>
      <c r="Q87" s="34">
        <f t="shared" si="31"/>
        <v>0</v>
      </c>
      <c r="R87" s="34"/>
      <c r="T87" s="3" t="s">
        <v>79</v>
      </c>
      <c r="U87" s="34">
        <v>103.63</v>
      </c>
      <c r="W87" s="34">
        <f t="shared" si="32"/>
        <v>0</v>
      </c>
      <c r="X87" s="34"/>
      <c r="Z87" s="3" t="s">
        <v>79</v>
      </c>
      <c r="AA87" s="34">
        <v>103.63</v>
      </c>
      <c r="AC87" s="34">
        <f t="shared" si="33"/>
        <v>0</v>
      </c>
      <c r="AD87" s="34"/>
      <c r="AF87" s="3" t="s">
        <v>79</v>
      </c>
      <c r="AG87" s="34">
        <v>103.63</v>
      </c>
      <c r="AI87" s="34">
        <f t="shared" si="34"/>
        <v>0</v>
      </c>
      <c r="AJ87" s="34"/>
      <c r="AL87" s="3" t="s">
        <v>79</v>
      </c>
      <c r="AM87" s="34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105</v>
      </c>
      <c r="O88" s="14">
        <v>91.93</v>
      </c>
      <c r="Q88" s="34">
        <f t="shared" si="31"/>
        <v>0</v>
      </c>
      <c r="R88" s="34"/>
      <c r="T88" s="3" t="s">
        <v>105</v>
      </c>
      <c r="U88" s="34">
        <v>91.93</v>
      </c>
      <c r="V88" s="3">
        <v>8</v>
      </c>
      <c r="W88" s="34">
        <f t="shared" si="32"/>
        <v>735.44</v>
      </c>
      <c r="X88" s="34"/>
      <c r="Z88" s="3" t="s">
        <v>105</v>
      </c>
      <c r="AA88" s="34">
        <v>91.93</v>
      </c>
      <c r="AC88" s="34">
        <f t="shared" si="33"/>
        <v>0</v>
      </c>
      <c r="AD88" s="34"/>
      <c r="AF88" s="3" t="s">
        <v>105</v>
      </c>
      <c r="AG88" s="34">
        <v>91.93</v>
      </c>
      <c r="AI88" s="34">
        <f t="shared" si="34"/>
        <v>0</v>
      </c>
      <c r="AJ88" s="34"/>
      <c r="AL88" s="3" t="s">
        <v>105</v>
      </c>
      <c r="AM88" s="34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80</v>
      </c>
      <c r="O89" s="14">
        <v>86.78</v>
      </c>
      <c r="Q89" s="34">
        <f t="shared" si="31"/>
        <v>0</v>
      </c>
      <c r="R89" s="34"/>
      <c r="T89" s="3" t="s">
        <v>80</v>
      </c>
      <c r="U89" s="34">
        <v>86.78</v>
      </c>
      <c r="W89" s="34">
        <f t="shared" si="32"/>
        <v>0</v>
      </c>
      <c r="X89" s="34"/>
      <c r="Z89" s="3" t="s">
        <v>80</v>
      </c>
      <c r="AA89" s="34">
        <v>86.78</v>
      </c>
      <c r="AC89" s="34">
        <f t="shared" si="33"/>
        <v>0</v>
      </c>
      <c r="AD89" s="34"/>
      <c r="AF89" s="3" t="s">
        <v>80</v>
      </c>
      <c r="AG89" s="34">
        <v>86.78</v>
      </c>
      <c r="AI89" s="34">
        <f t="shared" si="34"/>
        <v>0</v>
      </c>
      <c r="AJ89" s="34"/>
      <c r="AL89" s="3" t="s">
        <v>80</v>
      </c>
      <c r="AM89" s="34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103</v>
      </c>
      <c r="O90" s="14">
        <v>76.69</v>
      </c>
      <c r="Q90" s="34">
        <f t="shared" si="31"/>
        <v>0</v>
      </c>
      <c r="R90" s="34"/>
      <c r="T90" s="3" t="s">
        <v>103</v>
      </c>
      <c r="U90" s="34">
        <v>76.69</v>
      </c>
      <c r="W90" s="34">
        <f t="shared" si="32"/>
        <v>0</v>
      </c>
      <c r="X90" s="34"/>
      <c r="Z90" s="3" t="s">
        <v>103</v>
      </c>
      <c r="AA90" s="34">
        <v>76.69</v>
      </c>
      <c r="AC90" s="34">
        <f t="shared" si="33"/>
        <v>0</v>
      </c>
      <c r="AD90" s="34"/>
      <c r="AF90" s="3" t="s">
        <v>103</v>
      </c>
      <c r="AG90" s="34">
        <v>76.69</v>
      </c>
      <c r="AI90" s="34">
        <f t="shared" si="34"/>
        <v>0</v>
      </c>
      <c r="AJ90" s="34"/>
      <c r="AL90" s="3" t="s">
        <v>103</v>
      </c>
      <c r="AM90" s="34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81</v>
      </c>
      <c r="O91" s="14">
        <v>76.69</v>
      </c>
      <c r="Q91" s="34">
        <f t="shared" si="31"/>
        <v>0</v>
      </c>
      <c r="R91" s="34"/>
      <c r="T91" s="3" t="s">
        <v>81</v>
      </c>
      <c r="U91" s="34">
        <v>76.69</v>
      </c>
      <c r="W91" s="34">
        <f t="shared" si="32"/>
        <v>0</v>
      </c>
      <c r="X91" s="34"/>
      <c r="Z91" s="3" t="s">
        <v>81</v>
      </c>
      <c r="AA91" s="34">
        <v>76.69</v>
      </c>
      <c r="AC91" s="34">
        <f t="shared" si="33"/>
        <v>0</v>
      </c>
      <c r="AD91" s="34"/>
      <c r="AF91" s="3" t="s">
        <v>81</v>
      </c>
      <c r="AG91" s="34">
        <v>76.69</v>
      </c>
      <c r="AI91" s="34">
        <f t="shared" si="34"/>
        <v>0</v>
      </c>
      <c r="AJ91" s="34"/>
      <c r="AL91" s="3" t="s">
        <v>81</v>
      </c>
      <c r="AM91" s="34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4"/>
      <c r="R93" s="34"/>
      <c r="T93" s="32" t="s">
        <v>36</v>
      </c>
      <c r="U93" s="34">
        <f>G96</f>
        <v>0</v>
      </c>
      <c r="W93" s="34"/>
      <c r="X93" s="34"/>
      <c r="Z93" s="32" t="s">
        <v>36</v>
      </c>
      <c r="AA93" s="34">
        <f>H96</f>
        <v>0</v>
      </c>
      <c r="AC93" s="34"/>
      <c r="AD93" s="34"/>
      <c r="AF93" s="32" t="s">
        <v>36</v>
      </c>
      <c r="AG93" s="34">
        <f>I96</f>
        <v>0</v>
      </c>
      <c r="AI93" s="34"/>
      <c r="AJ93" s="34"/>
      <c r="AL93" s="32" t="s">
        <v>36</v>
      </c>
      <c r="AM93" s="34">
        <f>J96</f>
        <v>1250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82</v>
      </c>
      <c r="H95" s="26" t="s">
        <v>83</v>
      </c>
      <c r="I95" s="26" t="s">
        <v>84</v>
      </c>
      <c r="J95" s="26" t="s">
        <v>85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13.6.9.7.1.3</v>
      </c>
      <c r="B96" s="24" t="str">
        <f>B67</f>
        <v>Compressed Air</v>
      </c>
      <c r="C96" s="30"/>
      <c r="D96" s="22">
        <f>SUM(P71:P85)+SUM(V71:V85)+SUM(AB71:AB85)+SUM(AH71:AH85)+SUM(AN71:AN85)</f>
        <v>42</v>
      </c>
      <c r="E96" s="23">
        <f>SUM(Q69+W69+AC69+AI69+AO69)</f>
        <v>2751.44</v>
      </c>
      <c r="F96" s="22">
        <f>SUM(S71+Y71+AE71+AK71+AQ71)</f>
        <v>0</v>
      </c>
      <c r="G96" s="27">
        <f>SUM(G71:G94)</f>
        <v>0</v>
      </c>
      <c r="H96" s="27">
        <f t="shared" ref="H96:J96" si="36">SUM(H71:H94)</f>
        <v>0</v>
      </c>
      <c r="I96" s="27">
        <f t="shared" si="36"/>
        <v>0</v>
      </c>
      <c r="J96" s="27">
        <f t="shared" si="36"/>
        <v>1250</v>
      </c>
      <c r="K96" s="23">
        <f>SUM(K71:K94)</f>
        <v>1250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98" spans="1:43" x14ac:dyDescent="0.3">
      <c r="A98" s="2" t="s">
        <v>64</v>
      </c>
      <c r="B98" s="2" t="s">
        <v>45</v>
      </c>
    </row>
    <row r="100" spans="1:43" x14ac:dyDescent="0.3">
      <c r="A100" s="2" t="s">
        <v>8</v>
      </c>
    </row>
    <row r="101" spans="1:43" x14ac:dyDescent="0.3">
      <c r="A101" s="2" t="s">
        <v>1</v>
      </c>
      <c r="B101" s="2" t="s">
        <v>9</v>
      </c>
      <c r="D101" s="2" t="s">
        <v>33</v>
      </c>
    </row>
    <row r="103" spans="1:43" x14ac:dyDescent="0.3">
      <c r="C103" s="14"/>
    </row>
    <row r="113" spans="16:16" s="2" customFormat="1" x14ac:dyDescent="0.3">
      <c r="P113" s="3"/>
    </row>
    <row r="114" spans="16:16" s="2" customFormat="1" x14ac:dyDescent="0.3">
      <c r="P114" s="3"/>
    </row>
    <row r="115" spans="16:16" s="2" customFormat="1" x14ac:dyDescent="0.3"/>
    <row r="116" spans="16:16" s="2" customFormat="1" x14ac:dyDescent="0.3"/>
    <row r="117" spans="16:16" s="2" customFormat="1" x14ac:dyDescent="0.3">
      <c r="P117" s="3"/>
    </row>
    <row r="118" spans="16:16" s="2" customFormat="1" x14ac:dyDescent="0.3">
      <c r="P118" s="3"/>
    </row>
    <row r="119" spans="16:16" s="2" customFormat="1" x14ac:dyDescent="0.3">
      <c r="P119" s="3"/>
    </row>
    <row r="120" spans="16:16" s="2" customFormat="1" x14ac:dyDescent="0.3">
      <c r="P120" s="3"/>
    </row>
    <row r="121" spans="16:16" s="2" customFormat="1" x14ac:dyDescent="0.3">
      <c r="P121" s="3"/>
    </row>
    <row r="122" spans="16:16" s="2" customFormat="1" x14ac:dyDescent="0.3">
      <c r="P122" s="3"/>
    </row>
    <row r="123" spans="16:16" s="2" customFormat="1" x14ac:dyDescent="0.3">
      <c r="P123" s="3"/>
    </row>
    <row r="124" spans="16:16" s="2" customFormat="1" x14ac:dyDescent="0.3">
      <c r="P124" s="3"/>
    </row>
    <row r="125" spans="16:16" s="2" customFormat="1" x14ac:dyDescent="0.3">
      <c r="P125" s="3"/>
    </row>
    <row r="126" spans="16:16" s="2" customFormat="1" x14ac:dyDescent="0.3">
      <c r="P126" s="3"/>
    </row>
    <row r="127" spans="16:16" s="2" customFormat="1" x14ac:dyDescent="0.3">
      <c r="P127" s="3"/>
    </row>
    <row r="128" spans="16:16" s="2" customFormat="1" x14ac:dyDescent="0.3">
      <c r="P128" s="3"/>
    </row>
  </sheetData>
  <sheetProtection formatCells="0" formatColumns="0" formatRows="0" insertColumns="0" insertRows="0" insertHyperlinks="0" deleteColumns="0" deleteRows="0" sort="0" autoFilter="0" pivotTables="0"/>
  <mergeCells count="19">
    <mergeCell ref="AL6:AQ6"/>
    <mergeCell ref="A7:D7"/>
    <mergeCell ref="N37:S37"/>
    <mergeCell ref="T37:Y37"/>
    <mergeCell ref="Z37:AE37"/>
    <mergeCell ref="A69:D69"/>
    <mergeCell ref="AL68:AQ68"/>
    <mergeCell ref="N68:S68"/>
    <mergeCell ref="AL37:AQ37"/>
    <mergeCell ref="A38:D38"/>
    <mergeCell ref="AF37:AK37"/>
    <mergeCell ref="T68:Y68"/>
    <mergeCell ref="Z68:AE68"/>
    <mergeCell ref="AF68:AK68"/>
    <mergeCell ref="G3:J3"/>
    <mergeCell ref="N6:S6"/>
    <mergeCell ref="T6:Y6"/>
    <mergeCell ref="Z6:AE6"/>
    <mergeCell ref="AF6:AK6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40" zoomScaleNormal="40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74</v>
      </c>
      <c r="O1" s="2">
        <v>1.0900000000000001</v>
      </c>
    </row>
    <row r="3" spans="1:43" ht="21" thickBot="1" x14ac:dyDescent="0.35">
      <c r="A3" s="31" t="s">
        <v>1</v>
      </c>
      <c r="B3" s="31" t="s">
        <v>7</v>
      </c>
      <c r="C3" s="31" t="s">
        <v>27</v>
      </c>
      <c r="D3" s="31" t="s">
        <v>28</v>
      </c>
      <c r="E3" s="31" t="s">
        <v>29</v>
      </c>
      <c r="F3" s="31" t="s">
        <v>30</v>
      </c>
      <c r="G3" s="51" t="s">
        <v>75</v>
      </c>
      <c r="H3" s="51"/>
      <c r="I3" s="51"/>
      <c r="J3" s="51"/>
      <c r="K3" s="31" t="s">
        <v>76</v>
      </c>
      <c r="L3" s="31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65</v>
      </c>
      <c r="B5" s="12" t="s">
        <v>46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0" t="s">
        <v>98</v>
      </c>
      <c r="O6" s="50"/>
      <c r="P6" s="50"/>
      <c r="Q6" s="50"/>
      <c r="R6" s="50"/>
      <c r="S6" s="50"/>
      <c r="T6" s="49" t="s">
        <v>99</v>
      </c>
      <c r="U6" s="49"/>
      <c r="V6" s="49"/>
      <c r="W6" s="49"/>
      <c r="X6" s="49"/>
      <c r="Y6" s="49"/>
      <c r="Z6" s="49" t="s">
        <v>100</v>
      </c>
      <c r="AA6" s="49"/>
      <c r="AB6" s="49"/>
      <c r="AC6" s="49"/>
      <c r="AD6" s="49"/>
      <c r="AE6" s="49"/>
      <c r="AF6" s="49" t="s">
        <v>101</v>
      </c>
      <c r="AG6" s="49"/>
      <c r="AH6" s="49"/>
      <c r="AI6" s="49"/>
      <c r="AJ6" s="49"/>
      <c r="AK6" s="49"/>
      <c r="AL6" s="49" t="s">
        <v>102</v>
      </c>
      <c r="AM6" s="49"/>
      <c r="AN6" s="49"/>
      <c r="AO6" s="49"/>
      <c r="AP6" s="49"/>
      <c r="AQ6" s="49"/>
    </row>
    <row r="7" spans="1:43" s="1" customFormat="1" ht="20.25" customHeight="1" outlineLevel="1" x14ac:dyDescent="0.3">
      <c r="A7" s="49" t="s">
        <v>8</v>
      </c>
      <c r="B7" s="49"/>
      <c r="C7" s="49"/>
      <c r="D7" s="49"/>
      <c r="E7" s="32" t="s">
        <v>10</v>
      </c>
      <c r="F7" s="32" t="s">
        <v>12</v>
      </c>
      <c r="G7" s="4" t="s">
        <v>77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4">
        <f>SUM(Q9:Q29)</f>
        <v>0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4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4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4">
        <f>SUM(AI9:AI29)</f>
        <v>0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35"/>
      <c r="I9" s="26"/>
      <c r="J9" s="26"/>
      <c r="K9" s="14">
        <f>SUM(H9:J9)</f>
        <v>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6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I16" s="34">
        <f t="shared" si="3"/>
        <v>0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I18" s="34">
        <f t="shared" si="3"/>
        <v>0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I19" s="34">
        <f t="shared" si="3"/>
        <v>0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104</v>
      </c>
      <c r="O22" s="14">
        <v>40</v>
      </c>
      <c r="Q22" s="34">
        <f t="shared" si="5"/>
        <v>0</v>
      </c>
      <c r="R22" s="34"/>
      <c r="T22" s="3" t="s">
        <v>104</v>
      </c>
      <c r="U22" s="34">
        <v>40</v>
      </c>
      <c r="W22" s="34">
        <f t="shared" si="1"/>
        <v>0</v>
      </c>
      <c r="X22" s="34"/>
      <c r="Z22" s="3" t="s">
        <v>104</v>
      </c>
      <c r="AA22" s="34">
        <v>40</v>
      </c>
      <c r="AC22" s="34">
        <f t="shared" si="2"/>
        <v>0</v>
      </c>
      <c r="AD22" s="34"/>
      <c r="AF22" s="3" t="s">
        <v>104</v>
      </c>
      <c r="AG22" s="34">
        <v>40</v>
      </c>
      <c r="AI22" s="34">
        <f t="shared" si="3"/>
        <v>0</v>
      </c>
      <c r="AJ22" s="34"/>
      <c r="AL22" s="3" t="s">
        <v>104</v>
      </c>
      <c r="AM22" s="34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4">
        <f>O23*P23</f>
        <v>0</v>
      </c>
      <c r="R23" s="34"/>
      <c r="T23" s="3" t="s">
        <v>26</v>
      </c>
      <c r="U23" s="34">
        <v>40</v>
      </c>
      <c r="W23" s="34">
        <f>U23*V23</f>
        <v>0</v>
      </c>
      <c r="X23" s="34"/>
      <c r="Z23" s="3" t="s">
        <v>26</v>
      </c>
      <c r="AA23" s="34">
        <v>40</v>
      </c>
      <c r="AC23" s="34">
        <f>AA23*AB23</f>
        <v>0</v>
      </c>
      <c r="AD23" s="34"/>
      <c r="AF23" s="3" t="s">
        <v>26</v>
      </c>
      <c r="AG23" s="34">
        <v>40</v>
      </c>
      <c r="AI23" s="34">
        <f>AG23*AH23</f>
        <v>0</v>
      </c>
      <c r="AJ23" s="34"/>
      <c r="AL23" s="3" t="s">
        <v>26</v>
      </c>
      <c r="AM23" s="34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78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78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78</v>
      </c>
      <c r="AA24" s="34">
        <v>100.91743119266054</v>
      </c>
      <c r="AC24" s="34">
        <f t="shared" ref="AC24:AC29" si="9">AA24*AB24</f>
        <v>0</v>
      </c>
      <c r="AD24" s="34"/>
      <c r="AF24" s="3" t="s">
        <v>78</v>
      </c>
      <c r="AG24" s="34">
        <v>100.91743119266054</v>
      </c>
      <c r="AI24" s="34">
        <f t="shared" ref="AI24:AI29" si="10">AG24*AH24</f>
        <v>0</v>
      </c>
      <c r="AJ24" s="34"/>
      <c r="AL24" s="3" t="s">
        <v>78</v>
      </c>
      <c r="AM24" s="34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79</v>
      </c>
      <c r="O25" s="14">
        <v>103.63</v>
      </c>
      <c r="Q25" s="34">
        <f t="shared" si="7"/>
        <v>0</v>
      </c>
      <c r="R25" s="34"/>
      <c r="T25" s="3" t="s">
        <v>79</v>
      </c>
      <c r="U25" s="34">
        <v>103.63</v>
      </c>
      <c r="W25" s="34">
        <f t="shared" si="8"/>
        <v>0</v>
      </c>
      <c r="X25" s="34"/>
      <c r="Z25" s="3" t="s">
        <v>79</v>
      </c>
      <c r="AA25" s="34">
        <v>103.63</v>
      </c>
      <c r="AC25" s="34">
        <f t="shared" si="9"/>
        <v>0</v>
      </c>
      <c r="AD25" s="34"/>
      <c r="AF25" s="3" t="s">
        <v>79</v>
      </c>
      <c r="AG25" s="34">
        <v>103.63</v>
      </c>
      <c r="AI25" s="34">
        <f t="shared" si="10"/>
        <v>0</v>
      </c>
      <c r="AJ25" s="34"/>
      <c r="AL25" s="3" t="s">
        <v>79</v>
      </c>
      <c r="AM25" s="34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105</v>
      </c>
      <c r="O26" s="14">
        <v>91.93</v>
      </c>
      <c r="Q26" s="34">
        <f t="shared" si="7"/>
        <v>0</v>
      </c>
      <c r="R26" s="34"/>
      <c r="T26" s="3" t="s">
        <v>105</v>
      </c>
      <c r="U26" s="34">
        <v>91.93</v>
      </c>
      <c r="W26" s="34">
        <f t="shared" si="8"/>
        <v>0</v>
      </c>
      <c r="X26" s="34"/>
      <c r="Z26" s="3" t="s">
        <v>105</v>
      </c>
      <c r="AA26" s="34">
        <v>91.93</v>
      </c>
      <c r="AC26" s="34">
        <f t="shared" si="9"/>
        <v>0</v>
      </c>
      <c r="AD26" s="34"/>
      <c r="AF26" s="3" t="s">
        <v>105</v>
      </c>
      <c r="AG26" s="34">
        <v>91.93</v>
      </c>
      <c r="AI26" s="34">
        <f t="shared" si="10"/>
        <v>0</v>
      </c>
      <c r="AJ26" s="34"/>
      <c r="AL26" s="3" t="s">
        <v>105</v>
      </c>
      <c r="AM26" s="34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80</v>
      </c>
      <c r="O27" s="14">
        <v>86.78</v>
      </c>
      <c r="Q27" s="34">
        <f t="shared" si="7"/>
        <v>0</v>
      </c>
      <c r="R27" s="34"/>
      <c r="T27" s="3" t="s">
        <v>80</v>
      </c>
      <c r="U27" s="34">
        <v>86.78</v>
      </c>
      <c r="W27" s="34">
        <f t="shared" si="8"/>
        <v>0</v>
      </c>
      <c r="X27" s="34"/>
      <c r="Z27" s="3" t="s">
        <v>80</v>
      </c>
      <c r="AA27" s="34">
        <v>86.78</v>
      </c>
      <c r="AC27" s="34">
        <f t="shared" si="9"/>
        <v>0</v>
      </c>
      <c r="AD27" s="34"/>
      <c r="AF27" s="3" t="s">
        <v>80</v>
      </c>
      <c r="AG27" s="34">
        <v>86.78</v>
      </c>
      <c r="AI27" s="34">
        <f t="shared" si="10"/>
        <v>0</v>
      </c>
      <c r="AJ27" s="34"/>
      <c r="AL27" s="3" t="s">
        <v>80</v>
      </c>
      <c r="AM27" s="34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103</v>
      </c>
      <c r="O28" s="14">
        <v>76.69</v>
      </c>
      <c r="Q28" s="34">
        <f t="shared" si="7"/>
        <v>0</v>
      </c>
      <c r="R28" s="34"/>
      <c r="T28" s="3" t="s">
        <v>103</v>
      </c>
      <c r="U28" s="34">
        <v>76.69</v>
      </c>
      <c r="W28" s="34">
        <f t="shared" si="8"/>
        <v>0</v>
      </c>
      <c r="X28" s="34"/>
      <c r="Z28" s="3" t="s">
        <v>103</v>
      </c>
      <c r="AA28" s="34">
        <v>76.69</v>
      </c>
      <c r="AC28" s="34">
        <f t="shared" si="9"/>
        <v>0</v>
      </c>
      <c r="AD28" s="34"/>
      <c r="AF28" s="3" t="s">
        <v>103</v>
      </c>
      <c r="AG28" s="34">
        <v>76.69</v>
      </c>
      <c r="AI28" s="34">
        <f t="shared" si="10"/>
        <v>0</v>
      </c>
      <c r="AJ28" s="34"/>
      <c r="AL28" s="3" t="s">
        <v>103</v>
      </c>
      <c r="AM28" s="34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81</v>
      </c>
      <c r="O29" s="14">
        <v>76.69</v>
      </c>
      <c r="Q29" s="34">
        <f t="shared" si="7"/>
        <v>0</v>
      </c>
      <c r="R29" s="34"/>
      <c r="T29" s="3" t="s">
        <v>81</v>
      </c>
      <c r="U29" s="34">
        <v>76.69</v>
      </c>
      <c r="W29" s="34">
        <f t="shared" si="8"/>
        <v>0</v>
      </c>
      <c r="X29" s="34"/>
      <c r="Z29" s="3" t="s">
        <v>81</v>
      </c>
      <c r="AA29" s="34">
        <v>76.69</v>
      </c>
      <c r="AC29" s="34">
        <f t="shared" si="9"/>
        <v>0</v>
      </c>
      <c r="AD29" s="34"/>
      <c r="AF29" s="3" t="s">
        <v>81</v>
      </c>
      <c r="AG29" s="34">
        <v>76.69</v>
      </c>
      <c r="AI29" s="34">
        <f t="shared" si="10"/>
        <v>0</v>
      </c>
      <c r="AJ29" s="34"/>
      <c r="AL29" s="3" t="s">
        <v>81</v>
      </c>
      <c r="AM29" s="34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4"/>
      <c r="R31" s="34"/>
      <c r="T31" s="32" t="s">
        <v>36</v>
      </c>
      <c r="U31" s="34">
        <f>G34</f>
        <v>0</v>
      </c>
      <c r="W31" s="34"/>
      <c r="X31" s="34"/>
      <c r="Z31" s="32" t="s">
        <v>36</v>
      </c>
      <c r="AA31" s="34">
        <f>H34</f>
        <v>0</v>
      </c>
      <c r="AC31" s="34"/>
      <c r="AD31" s="34"/>
      <c r="AF31" s="32" t="s">
        <v>36</v>
      </c>
      <c r="AG31" s="34">
        <f>I34</f>
        <v>0</v>
      </c>
      <c r="AI31" s="34"/>
      <c r="AJ31" s="34"/>
      <c r="AL31" s="32" t="s">
        <v>36</v>
      </c>
      <c r="AM31" s="34">
        <f>J34</f>
        <v>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ht="20.25" customHeight="1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82</v>
      </c>
      <c r="H33" s="25" t="s">
        <v>83</v>
      </c>
      <c r="I33" s="25" t="s">
        <v>84</v>
      </c>
      <c r="J33" s="25" t="s">
        <v>85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13.6.9.7.2.1</v>
      </c>
      <c r="B34" s="21" t="str">
        <f>B5</f>
        <v>Power</v>
      </c>
      <c r="C34" s="38"/>
      <c r="D34" s="22">
        <f>SUM(P9:P23)+SUM(V9:V23)+SUM(AB9:AB23)+SUM(AH9:AH23)+SUM(AN9:AN23)</f>
        <v>0</v>
      </c>
      <c r="E34" s="23">
        <f>SUM(Q7+W7+AC7+AI7+AO7)</f>
        <v>0</v>
      </c>
      <c r="F34" s="22">
        <f>SUM(S9+Y9+AE9+AK9+AQ9)</f>
        <v>0</v>
      </c>
      <c r="G34" s="27">
        <f>SUM(G9:G32)</f>
        <v>0</v>
      </c>
      <c r="H34" s="27">
        <f>SUM(H9:H32)</f>
        <v>0</v>
      </c>
      <c r="I34" s="27">
        <f>SUM(I9:I32)</f>
        <v>0</v>
      </c>
      <c r="J34" s="27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8"/>
      <c r="H35" s="28"/>
      <c r="I35" s="28"/>
      <c r="J35" s="28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66</v>
      </c>
      <c r="B36" s="40" t="s">
        <v>47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0" t="s">
        <v>98</v>
      </c>
      <c r="O37" s="50"/>
      <c r="P37" s="50"/>
      <c r="Q37" s="50"/>
      <c r="R37" s="50"/>
      <c r="S37" s="50"/>
      <c r="T37" s="49" t="s">
        <v>99</v>
      </c>
      <c r="U37" s="49"/>
      <c r="V37" s="49"/>
      <c r="W37" s="49"/>
      <c r="X37" s="49"/>
      <c r="Y37" s="49"/>
      <c r="Z37" s="49" t="s">
        <v>100</v>
      </c>
      <c r="AA37" s="49"/>
      <c r="AB37" s="49"/>
      <c r="AC37" s="49"/>
      <c r="AD37" s="49"/>
      <c r="AE37" s="49"/>
      <c r="AF37" s="49" t="s">
        <v>101</v>
      </c>
      <c r="AG37" s="49"/>
      <c r="AH37" s="49"/>
      <c r="AI37" s="49"/>
      <c r="AJ37" s="49"/>
      <c r="AK37" s="49"/>
      <c r="AL37" s="49" t="s">
        <v>102</v>
      </c>
      <c r="AM37" s="49"/>
      <c r="AN37" s="49"/>
      <c r="AO37" s="49"/>
      <c r="AP37" s="49"/>
      <c r="AQ37" s="49"/>
    </row>
    <row r="38" spans="1:43" outlineLevel="1" x14ac:dyDescent="0.3">
      <c r="A38" s="49" t="s">
        <v>8</v>
      </c>
      <c r="B38" s="49"/>
      <c r="C38" s="49"/>
      <c r="D38" s="49"/>
      <c r="E38" s="32" t="s">
        <v>10</v>
      </c>
      <c r="F38" s="32" t="s">
        <v>12</v>
      </c>
      <c r="G38" s="4" t="s">
        <v>77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4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4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4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4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E40" s="14"/>
      <c r="G40" s="26"/>
      <c r="H40" s="35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I49" s="34">
        <f t="shared" si="15"/>
        <v>0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104</v>
      </c>
      <c r="O53" s="14">
        <v>40</v>
      </c>
      <c r="Q53" s="34">
        <f t="shared" si="17"/>
        <v>0</v>
      </c>
      <c r="R53" s="34"/>
      <c r="T53" s="3" t="s">
        <v>104</v>
      </c>
      <c r="U53" s="34">
        <v>40</v>
      </c>
      <c r="W53" s="34">
        <f t="shared" si="13"/>
        <v>0</v>
      </c>
      <c r="X53" s="34"/>
      <c r="Z53" s="3" t="s">
        <v>104</v>
      </c>
      <c r="AA53" s="34">
        <v>40</v>
      </c>
      <c r="AC53" s="34">
        <f t="shared" si="14"/>
        <v>0</v>
      </c>
      <c r="AD53" s="34"/>
      <c r="AF53" s="3" t="s">
        <v>104</v>
      </c>
      <c r="AG53" s="34">
        <v>40</v>
      </c>
      <c r="AI53" s="34">
        <f t="shared" si="15"/>
        <v>0</v>
      </c>
      <c r="AJ53" s="34"/>
      <c r="AL53" s="3" t="s">
        <v>104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4">
        <f>O54*P54</f>
        <v>0</v>
      </c>
      <c r="R54" s="34"/>
      <c r="T54" s="3" t="s">
        <v>26</v>
      </c>
      <c r="U54" s="34">
        <v>40</v>
      </c>
      <c r="W54" s="34">
        <f>U54*V54</f>
        <v>0</v>
      </c>
      <c r="X54" s="34"/>
      <c r="Z54" s="3" t="s">
        <v>26</v>
      </c>
      <c r="AA54" s="34">
        <v>40</v>
      </c>
      <c r="AC54" s="34">
        <f>AA54*AB54</f>
        <v>0</v>
      </c>
      <c r="AD54" s="34"/>
      <c r="AF54" s="3" t="s">
        <v>26</v>
      </c>
      <c r="AG54" s="34">
        <v>40</v>
      </c>
      <c r="AI54" s="34">
        <f>AG54*AH54</f>
        <v>0</v>
      </c>
      <c r="AJ54" s="34"/>
      <c r="AL54" s="3" t="s">
        <v>26</v>
      </c>
      <c r="AM54" s="34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78</v>
      </c>
      <c r="O55" s="14">
        <v>100.91743119266054</v>
      </c>
      <c r="Q55" s="34">
        <f t="shared" ref="Q55:Q60" si="18">O55*P55</f>
        <v>0</v>
      </c>
      <c r="R55" s="34"/>
      <c r="T55" s="3" t="s">
        <v>78</v>
      </c>
      <c r="U55" s="34">
        <v>100.91743119266054</v>
      </c>
      <c r="W55" s="34">
        <f t="shared" ref="W55:W60" si="19">U55*V55</f>
        <v>0</v>
      </c>
      <c r="X55" s="34"/>
      <c r="Z55" s="3" t="s">
        <v>78</v>
      </c>
      <c r="AA55" s="34">
        <v>100.91743119266054</v>
      </c>
      <c r="AC55" s="34">
        <f t="shared" ref="AC55:AC60" si="20">AA55*AB55</f>
        <v>0</v>
      </c>
      <c r="AD55" s="34"/>
      <c r="AF55" s="3" t="s">
        <v>78</v>
      </c>
      <c r="AG55" s="34">
        <v>100.91743119266054</v>
      </c>
      <c r="AI55" s="34">
        <f t="shared" ref="AI55:AI60" si="21">AG55*AH55</f>
        <v>0</v>
      </c>
      <c r="AJ55" s="34"/>
      <c r="AL55" s="3" t="s">
        <v>78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79</v>
      </c>
      <c r="O56" s="14">
        <v>103.63</v>
      </c>
      <c r="Q56" s="34">
        <f t="shared" si="18"/>
        <v>0</v>
      </c>
      <c r="R56" s="34"/>
      <c r="T56" s="3" t="s">
        <v>79</v>
      </c>
      <c r="U56" s="34">
        <v>103.63</v>
      </c>
      <c r="W56" s="34">
        <f t="shared" si="19"/>
        <v>0</v>
      </c>
      <c r="X56" s="34"/>
      <c r="Z56" s="3" t="s">
        <v>79</v>
      </c>
      <c r="AA56" s="34">
        <v>103.63</v>
      </c>
      <c r="AC56" s="34">
        <f t="shared" si="20"/>
        <v>0</v>
      </c>
      <c r="AD56" s="34"/>
      <c r="AF56" s="3" t="s">
        <v>79</v>
      </c>
      <c r="AG56" s="34">
        <v>103.63</v>
      </c>
      <c r="AI56" s="34">
        <f t="shared" si="21"/>
        <v>0</v>
      </c>
      <c r="AJ56" s="34"/>
      <c r="AL56" s="3" t="s">
        <v>79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105</v>
      </c>
      <c r="O57" s="14">
        <v>91.93</v>
      </c>
      <c r="Q57" s="34">
        <f t="shared" si="18"/>
        <v>0</v>
      </c>
      <c r="R57" s="34"/>
      <c r="T57" s="3" t="s">
        <v>105</v>
      </c>
      <c r="U57" s="34">
        <v>91.93</v>
      </c>
      <c r="W57" s="34">
        <f t="shared" si="19"/>
        <v>0</v>
      </c>
      <c r="X57" s="34"/>
      <c r="Z57" s="3" t="s">
        <v>105</v>
      </c>
      <c r="AA57" s="34">
        <v>91.93</v>
      </c>
      <c r="AC57" s="34">
        <f t="shared" si="20"/>
        <v>0</v>
      </c>
      <c r="AD57" s="34"/>
      <c r="AF57" s="3" t="s">
        <v>105</v>
      </c>
      <c r="AG57" s="34">
        <v>91.93</v>
      </c>
      <c r="AI57" s="34">
        <f t="shared" si="21"/>
        <v>0</v>
      </c>
      <c r="AJ57" s="34"/>
      <c r="AL57" s="3" t="s">
        <v>105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80</v>
      </c>
      <c r="O58" s="14">
        <v>86.78</v>
      </c>
      <c r="Q58" s="34">
        <f t="shared" si="18"/>
        <v>0</v>
      </c>
      <c r="R58" s="34"/>
      <c r="T58" s="3" t="s">
        <v>80</v>
      </c>
      <c r="U58" s="34">
        <v>86.78</v>
      </c>
      <c r="W58" s="34">
        <f t="shared" si="19"/>
        <v>0</v>
      </c>
      <c r="X58" s="34"/>
      <c r="Z58" s="3" t="s">
        <v>80</v>
      </c>
      <c r="AA58" s="34">
        <v>86.78</v>
      </c>
      <c r="AC58" s="34">
        <f t="shared" si="20"/>
        <v>0</v>
      </c>
      <c r="AD58" s="34"/>
      <c r="AF58" s="3" t="s">
        <v>80</v>
      </c>
      <c r="AG58" s="34">
        <v>86.78</v>
      </c>
      <c r="AI58" s="34">
        <f t="shared" si="21"/>
        <v>0</v>
      </c>
      <c r="AJ58" s="34"/>
      <c r="AL58" s="3" t="s">
        <v>80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103</v>
      </c>
      <c r="O59" s="14">
        <v>76.69</v>
      </c>
      <c r="Q59" s="34">
        <f t="shared" si="18"/>
        <v>0</v>
      </c>
      <c r="R59" s="34"/>
      <c r="T59" s="3" t="s">
        <v>103</v>
      </c>
      <c r="U59" s="34">
        <v>76.69</v>
      </c>
      <c r="W59" s="34">
        <f t="shared" si="19"/>
        <v>0</v>
      </c>
      <c r="X59" s="34"/>
      <c r="Z59" s="3" t="s">
        <v>103</v>
      </c>
      <c r="AA59" s="34">
        <v>76.69</v>
      </c>
      <c r="AC59" s="34">
        <f t="shared" si="20"/>
        <v>0</v>
      </c>
      <c r="AD59" s="34"/>
      <c r="AF59" s="3" t="s">
        <v>103</v>
      </c>
      <c r="AG59" s="34">
        <v>76.69</v>
      </c>
      <c r="AI59" s="34">
        <f t="shared" si="21"/>
        <v>0</v>
      </c>
      <c r="AJ59" s="34"/>
      <c r="AL59" s="3" t="s">
        <v>103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81</v>
      </c>
      <c r="O60" s="14">
        <v>76.69</v>
      </c>
      <c r="Q60" s="34">
        <f t="shared" si="18"/>
        <v>0</v>
      </c>
      <c r="R60" s="34"/>
      <c r="T60" s="3" t="s">
        <v>81</v>
      </c>
      <c r="U60" s="34">
        <v>76.69</v>
      </c>
      <c r="W60" s="34">
        <f t="shared" si="19"/>
        <v>0</v>
      </c>
      <c r="X60" s="34"/>
      <c r="Z60" s="3" t="s">
        <v>81</v>
      </c>
      <c r="AA60" s="34">
        <v>76.69</v>
      </c>
      <c r="AC60" s="34">
        <f t="shared" si="20"/>
        <v>0</v>
      </c>
      <c r="AD60" s="34"/>
      <c r="AF60" s="3" t="s">
        <v>81</v>
      </c>
      <c r="AG60" s="34">
        <v>76.69</v>
      </c>
      <c r="AI60" s="34">
        <f t="shared" si="21"/>
        <v>0</v>
      </c>
      <c r="AJ60" s="34"/>
      <c r="AL60" s="3" t="s">
        <v>81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4"/>
      <c r="R62" s="34"/>
      <c r="T62" s="32" t="s">
        <v>36</v>
      </c>
      <c r="U62" s="34">
        <f>G65</f>
        <v>0</v>
      </c>
      <c r="W62" s="34"/>
      <c r="X62" s="34"/>
      <c r="Z62" s="32" t="s">
        <v>36</v>
      </c>
      <c r="AA62" s="34">
        <f>H65</f>
        <v>0</v>
      </c>
      <c r="AC62" s="34"/>
      <c r="AD62" s="34"/>
      <c r="AF62" s="32" t="s">
        <v>36</v>
      </c>
      <c r="AG62" s="34">
        <f>I65</f>
        <v>0</v>
      </c>
      <c r="AI62" s="34"/>
      <c r="AJ62" s="34"/>
      <c r="AL62" s="32" t="s">
        <v>36</v>
      </c>
      <c r="AM62" s="34">
        <f>J65</f>
        <v>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82</v>
      </c>
      <c r="H64" s="25" t="s">
        <v>83</v>
      </c>
      <c r="I64" s="25" t="s">
        <v>84</v>
      </c>
      <c r="J64" s="25" t="s">
        <v>85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13.6.9.7.2.2</v>
      </c>
      <c r="B65" s="24" t="str">
        <f>B36</f>
        <v>Network</v>
      </c>
      <c r="C65" s="30"/>
      <c r="D65" s="22">
        <f>SUM(P40:P54)+SUM(V40:V54)+SUM(AB40:AB54)+SUM(AH40:AH54)+SUM(AN40:AN54)</f>
        <v>0</v>
      </c>
      <c r="E65" s="23">
        <f>SUM(Q38+W38+AC38+AI38+AO38)</f>
        <v>0</v>
      </c>
      <c r="F65" s="22">
        <f>SUM(S40+Y40+AE40+AK40+AQ40)</f>
        <v>0</v>
      </c>
      <c r="G65" s="27">
        <f>SUM(G40:G63)</f>
        <v>0</v>
      </c>
      <c r="H65" s="27">
        <f t="shared" ref="H65:J65" si="23">SUM(H40:H63)</f>
        <v>0</v>
      </c>
      <c r="I65" s="27">
        <f t="shared" si="23"/>
        <v>0</v>
      </c>
      <c r="J65" s="27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8"/>
      <c r="H66" s="28"/>
      <c r="I66" s="28"/>
      <c r="J66" s="28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67</v>
      </c>
      <c r="B67" s="40" t="s">
        <v>48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0" t="s">
        <v>98</v>
      </c>
      <c r="O68" s="50"/>
      <c r="P68" s="50"/>
      <c r="Q68" s="50"/>
      <c r="R68" s="50"/>
      <c r="S68" s="50"/>
      <c r="T68" s="49" t="s">
        <v>99</v>
      </c>
      <c r="U68" s="49"/>
      <c r="V68" s="49"/>
      <c r="W68" s="49"/>
      <c r="X68" s="49"/>
      <c r="Y68" s="49"/>
      <c r="Z68" s="49" t="s">
        <v>100</v>
      </c>
      <c r="AA68" s="49"/>
      <c r="AB68" s="49"/>
      <c r="AC68" s="49"/>
      <c r="AD68" s="49"/>
      <c r="AE68" s="49"/>
      <c r="AF68" s="49" t="s">
        <v>101</v>
      </c>
      <c r="AG68" s="49"/>
      <c r="AH68" s="49"/>
      <c r="AI68" s="49"/>
      <c r="AJ68" s="49"/>
      <c r="AK68" s="49"/>
      <c r="AL68" s="49" t="s">
        <v>102</v>
      </c>
      <c r="AM68" s="49"/>
      <c r="AN68" s="49"/>
      <c r="AO68" s="49"/>
      <c r="AP68" s="49"/>
      <c r="AQ68" s="49"/>
    </row>
    <row r="69" spans="1:43" ht="20.25" customHeight="1" outlineLevel="1" x14ac:dyDescent="0.3">
      <c r="A69" s="49" t="s">
        <v>8</v>
      </c>
      <c r="B69" s="49"/>
      <c r="C69" s="49"/>
      <c r="D69" s="49"/>
      <c r="E69" s="32" t="s">
        <v>10</v>
      </c>
      <c r="F69" s="32" t="s">
        <v>12</v>
      </c>
      <c r="G69" s="4" t="s">
        <v>77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4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4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4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4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I80" s="34">
        <f t="shared" si="27"/>
        <v>0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104</v>
      </c>
      <c r="O84" s="14">
        <v>40</v>
      </c>
      <c r="Q84" s="34">
        <f t="shared" si="29"/>
        <v>0</v>
      </c>
      <c r="R84" s="34"/>
      <c r="T84" s="3" t="s">
        <v>104</v>
      </c>
      <c r="U84" s="34">
        <v>40</v>
      </c>
      <c r="W84" s="34">
        <f t="shared" si="25"/>
        <v>0</v>
      </c>
      <c r="X84" s="34"/>
      <c r="Z84" s="3" t="s">
        <v>104</v>
      </c>
      <c r="AA84" s="34">
        <v>40</v>
      </c>
      <c r="AC84" s="34">
        <f t="shared" si="26"/>
        <v>0</v>
      </c>
      <c r="AD84" s="34"/>
      <c r="AF84" s="3" t="s">
        <v>104</v>
      </c>
      <c r="AG84" s="34">
        <v>40</v>
      </c>
      <c r="AI84" s="34">
        <f t="shared" si="27"/>
        <v>0</v>
      </c>
      <c r="AJ84" s="34"/>
      <c r="AL84" s="3" t="s">
        <v>104</v>
      </c>
      <c r="AM84" s="34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4">
        <f>O85*P85</f>
        <v>0</v>
      </c>
      <c r="R85" s="34"/>
      <c r="T85" s="3" t="s">
        <v>26</v>
      </c>
      <c r="U85" s="34">
        <v>40</v>
      </c>
      <c r="W85" s="34">
        <f>U85*V85</f>
        <v>0</v>
      </c>
      <c r="X85" s="34"/>
      <c r="Z85" s="3" t="s">
        <v>26</v>
      </c>
      <c r="AA85" s="34">
        <v>40</v>
      </c>
      <c r="AC85" s="34">
        <f>AA85*AB85</f>
        <v>0</v>
      </c>
      <c r="AD85" s="34"/>
      <c r="AF85" s="3" t="s">
        <v>26</v>
      </c>
      <c r="AG85" s="34">
        <v>40</v>
      </c>
      <c r="AI85" s="34">
        <f>AG85*AH85</f>
        <v>0</v>
      </c>
      <c r="AJ85" s="34"/>
      <c r="AL85" s="3" t="s">
        <v>26</v>
      </c>
      <c r="AM85" s="34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78</v>
      </c>
      <c r="O86" s="14">
        <v>100.91743119266054</v>
      </c>
      <c r="Q86" s="34">
        <f t="shared" ref="Q86:Q91" si="31">O86*P86</f>
        <v>0</v>
      </c>
      <c r="R86" s="34"/>
      <c r="T86" s="3" t="s">
        <v>78</v>
      </c>
      <c r="U86" s="34">
        <v>100.91743119266054</v>
      </c>
      <c r="W86" s="34">
        <f t="shared" ref="W86:W91" si="32">U86*V86</f>
        <v>0</v>
      </c>
      <c r="X86" s="34"/>
      <c r="Z86" s="3" t="s">
        <v>78</v>
      </c>
      <c r="AA86" s="34">
        <v>100.91743119266054</v>
      </c>
      <c r="AC86" s="34">
        <f t="shared" ref="AC86:AC91" si="33">AA86*AB86</f>
        <v>0</v>
      </c>
      <c r="AD86" s="34"/>
      <c r="AF86" s="3" t="s">
        <v>78</v>
      </c>
      <c r="AG86" s="34">
        <v>100.91743119266054</v>
      </c>
      <c r="AI86" s="34">
        <f t="shared" ref="AI86:AI91" si="34">AG86*AH86</f>
        <v>0</v>
      </c>
      <c r="AJ86" s="34"/>
      <c r="AL86" s="3" t="s">
        <v>78</v>
      </c>
      <c r="AM86" s="34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79</v>
      </c>
      <c r="O87" s="14">
        <v>103.63</v>
      </c>
      <c r="Q87" s="34">
        <f t="shared" si="31"/>
        <v>0</v>
      </c>
      <c r="R87" s="34"/>
      <c r="T87" s="3" t="s">
        <v>79</v>
      </c>
      <c r="U87" s="34">
        <v>103.63</v>
      </c>
      <c r="W87" s="34">
        <f t="shared" si="32"/>
        <v>0</v>
      </c>
      <c r="X87" s="34"/>
      <c r="Z87" s="3" t="s">
        <v>79</v>
      </c>
      <c r="AA87" s="34">
        <v>103.63</v>
      </c>
      <c r="AC87" s="34">
        <f t="shared" si="33"/>
        <v>0</v>
      </c>
      <c r="AD87" s="34"/>
      <c r="AF87" s="3" t="s">
        <v>79</v>
      </c>
      <c r="AG87" s="34">
        <v>103.63</v>
      </c>
      <c r="AI87" s="34">
        <f t="shared" si="34"/>
        <v>0</v>
      </c>
      <c r="AJ87" s="34"/>
      <c r="AL87" s="3" t="s">
        <v>79</v>
      </c>
      <c r="AM87" s="34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105</v>
      </c>
      <c r="O88" s="14">
        <v>91.93</v>
      </c>
      <c r="Q88" s="34">
        <f t="shared" si="31"/>
        <v>0</v>
      </c>
      <c r="R88" s="34"/>
      <c r="T88" s="3" t="s">
        <v>105</v>
      </c>
      <c r="U88" s="34">
        <v>91.93</v>
      </c>
      <c r="W88" s="34">
        <f t="shared" si="32"/>
        <v>0</v>
      </c>
      <c r="X88" s="34"/>
      <c r="Z88" s="3" t="s">
        <v>105</v>
      </c>
      <c r="AA88" s="34">
        <v>91.93</v>
      </c>
      <c r="AC88" s="34">
        <f t="shared" si="33"/>
        <v>0</v>
      </c>
      <c r="AD88" s="34"/>
      <c r="AF88" s="3" t="s">
        <v>105</v>
      </c>
      <c r="AG88" s="34">
        <v>91.93</v>
      </c>
      <c r="AI88" s="34">
        <f t="shared" si="34"/>
        <v>0</v>
      </c>
      <c r="AJ88" s="34"/>
      <c r="AL88" s="3" t="s">
        <v>105</v>
      </c>
      <c r="AM88" s="34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80</v>
      </c>
      <c r="O89" s="14">
        <v>86.78</v>
      </c>
      <c r="Q89" s="34">
        <f t="shared" si="31"/>
        <v>0</v>
      </c>
      <c r="R89" s="34"/>
      <c r="T89" s="3" t="s">
        <v>80</v>
      </c>
      <c r="U89" s="34">
        <v>86.78</v>
      </c>
      <c r="W89" s="34">
        <f t="shared" si="32"/>
        <v>0</v>
      </c>
      <c r="X89" s="34"/>
      <c r="Z89" s="3" t="s">
        <v>80</v>
      </c>
      <c r="AA89" s="34">
        <v>86.78</v>
      </c>
      <c r="AC89" s="34">
        <f t="shared" si="33"/>
        <v>0</v>
      </c>
      <c r="AD89" s="34"/>
      <c r="AF89" s="3" t="s">
        <v>80</v>
      </c>
      <c r="AG89" s="34">
        <v>86.78</v>
      </c>
      <c r="AI89" s="34">
        <f t="shared" si="34"/>
        <v>0</v>
      </c>
      <c r="AJ89" s="34"/>
      <c r="AL89" s="3" t="s">
        <v>80</v>
      </c>
      <c r="AM89" s="34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103</v>
      </c>
      <c r="O90" s="14">
        <v>76.69</v>
      </c>
      <c r="Q90" s="34">
        <f t="shared" si="31"/>
        <v>0</v>
      </c>
      <c r="R90" s="34"/>
      <c r="T90" s="3" t="s">
        <v>103</v>
      </c>
      <c r="U90" s="34">
        <v>76.69</v>
      </c>
      <c r="W90" s="34">
        <f t="shared" si="32"/>
        <v>0</v>
      </c>
      <c r="X90" s="34"/>
      <c r="Z90" s="3" t="s">
        <v>103</v>
      </c>
      <c r="AA90" s="34">
        <v>76.69</v>
      </c>
      <c r="AC90" s="34">
        <f t="shared" si="33"/>
        <v>0</v>
      </c>
      <c r="AD90" s="34"/>
      <c r="AF90" s="3" t="s">
        <v>103</v>
      </c>
      <c r="AG90" s="34">
        <v>76.69</v>
      </c>
      <c r="AI90" s="34">
        <f t="shared" si="34"/>
        <v>0</v>
      </c>
      <c r="AJ90" s="34"/>
      <c r="AL90" s="3" t="s">
        <v>103</v>
      </c>
      <c r="AM90" s="34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81</v>
      </c>
      <c r="O91" s="14">
        <v>76.69</v>
      </c>
      <c r="Q91" s="34">
        <f t="shared" si="31"/>
        <v>0</v>
      </c>
      <c r="R91" s="34"/>
      <c r="T91" s="3" t="s">
        <v>81</v>
      </c>
      <c r="U91" s="34">
        <v>76.69</v>
      </c>
      <c r="W91" s="34">
        <f t="shared" si="32"/>
        <v>0</v>
      </c>
      <c r="X91" s="34"/>
      <c r="Z91" s="3" t="s">
        <v>81</v>
      </c>
      <c r="AA91" s="34">
        <v>76.69</v>
      </c>
      <c r="AC91" s="34">
        <f t="shared" si="33"/>
        <v>0</v>
      </c>
      <c r="AD91" s="34"/>
      <c r="AF91" s="3" t="s">
        <v>81</v>
      </c>
      <c r="AG91" s="34">
        <v>76.69</v>
      </c>
      <c r="AI91" s="34">
        <f t="shared" si="34"/>
        <v>0</v>
      </c>
      <c r="AJ91" s="34"/>
      <c r="AL91" s="3" t="s">
        <v>81</v>
      </c>
      <c r="AM91" s="34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4"/>
      <c r="R93" s="34"/>
      <c r="T93" s="32" t="s">
        <v>36</v>
      </c>
      <c r="U93" s="34">
        <f>G96</f>
        <v>0</v>
      </c>
      <c r="W93" s="34"/>
      <c r="X93" s="34"/>
      <c r="Z93" s="32" t="s">
        <v>36</v>
      </c>
      <c r="AA93" s="34">
        <f>H96</f>
        <v>0</v>
      </c>
      <c r="AC93" s="34"/>
      <c r="AD93" s="34"/>
      <c r="AF93" s="32" t="s">
        <v>36</v>
      </c>
      <c r="AG93" s="34">
        <f>I96</f>
        <v>0</v>
      </c>
      <c r="AI93" s="34"/>
      <c r="AJ93" s="34"/>
      <c r="AL93" s="32" t="s">
        <v>36</v>
      </c>
      <c r="AM93" s="34">
        <f>J96</f>
        <v>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82</v>
      </c>
      <c r="H95" s="26" t="s">
        <v>83</v>
      </c>
      <c r="I95" s="26" t="s">
        <v>84</v>
      </c>
      <c r="J95" s="26" t="s">
        <v>85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13.6.9.7.2.3</v>
      </c>
      <c r="B96" s="24" t="str">
        <f>B67</f>
        <v>Lighting</v>
      </c>
      <c r="C96" s="30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7">
        <f>SUM(G71:G94)</f>
        <v>0</v>
      </c>
      <c r="H96" s="27">
        <f t="shared" ref="H96:J96" si="36">SUM(H71:H94)</f>
        <v>0</v>
      </c>
      <c r="I96" s="27">
        <f t="shared" si="36"/>
        <v>0</v>
      </c>
      <c r="J96" s="27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pans="16:16" s="2" customFormat="1" x14ac:dyDescent="0.3">
      <c r="P113" s="3"/>
    </row>
    <row r="114" spans="16:16" s="2" customFormat="1" x14ac:dyDescent="0.3">
      <c r="P114" s="3"/>
    </row>
    <row r="115" spans="16:16" s="2" customFormat="1" x14ac:dyDescent="0.3"/>
    <row r="116" spans="16:16" s="2" customFormat="1" x14ac:dyDescent="0.3"/>
    <row r="117" spans="16:16" s="2" customFormat="1" x14ac:dyDescent="0.3">
      <c r="P117" s="3"/>
    </row>
    <row r="118" spans="16:16" s="2" customFormat="1" x14ac:dyDescent="0.3">
      <c r="P118" s="3"/>
    </row>
    <row r="119" spans="16:16" s="2" customFormat="1" x14ac:dyDescent="0.3">
      <c r="P119" s="3"/>
    </row>
    <row r="120" spans="16:16" s="2" customFormat="1" x14ac:dyDescent="0.3">
      <c r="P120" s="3"/>
    </row>
    <row r="121" spans="16:16" s="2" customFormat="1" x14ac:dyDescent="0.3">
      <c r="P121" s="3"/>
    </row>
    <row r="122" spans="16:16" s="2" customFormat="1" x14ac:dyDescent="0.3">
      <c r="P122" s="3"/>
    </row>
    <row r="123" spans="16:16" s="2" customFormat="1" x14ac:dyDescent="0.3">
      <c r="P123" s="3"/>
    </row>
    <row r="124" spans="16:16" s="2" customFormat="1" x14ac:dyDescent="0.3">
      <c r="P124" s="3"/>
    </row>
    <row r="125" spans="16:16" s="2" customFormat="1" x14ac:dyDescent="0.3">
      <c r="P125" s="3"/>
    </row>
    <row r="126" spans="16:16" s="2" customFormat="1" x14ac:dyDescent="0.3">
      <c r="P126" s="3"/>
    </row>
    <row r="127" spans="16:16" s="2" customFormat="1" x14ac:dyDescent="0.3">
      <c r="P127" s="3"/>
    </row>
    <row r="128" spans="16:16" s="2" customFormat="1" x14ac:dyDescent="0.3">
      <c r="P128" s="3"/>
    </row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40" zoomScaleNormal="40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74</v>
      </c>
      <c r="O1" s="2">
        <v>1.0900000000000001</v>
      </c>
    </row>
    <row r="3" spans="1:43" ht="21" thickBot="1" x14ac:dyDescent="0.35">
      <c r="A3" s="31" t="s">
        <v>1</v>
      </c>
      <c r="B3" s="31" t="s">
        <v>7</v>
      </c>
      <c r="C3" s="31" t="s">
        <v>27</v>
      </c>
      <c r="D3" s="31" t="s">
        <v>28</v>
      </c>
      <c r="E3" s="31" t="s">
        <v>29</v>
      </c>
      <c r="F3" s="31" t="s">
        <v>30</v>
      </c>
      <c r="G3" s="51" t="s">
        <v>75</v>
      </c>
      <c r="H3" s="51"/>
      <c r="I3" s="51"/>
      <c r="J3" s="51"/>
      <c r="K3" s="31" t="s">
        <v>76</v>
      </c>
      <c r="L3" s="31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68</v>
      </c>
      <c r="B5" s="12" t="s">
        <v>49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0" t="s">
        <v>98</v>
      </c>
      <c r="O6" s="50"/>
      <c r="P6" s="50"/>
      <c r="Q6" s="50"/>
      <c r="R6" s="50"/>
      <c r="S6" s="50"/>
      <c r="T6" s="49" t="s">
        <v>99</v>
      </c>
      <c r="U6" s="49"/>
      <c r="V6" s="49"/>
      <c r="W6" s="49"/>
      <c r="X6" s="49"/>
      <c r="Y6" s="49"/>
      <c r="Z6" s="49" t="s">
        <v>100</v>
      </c>
      <c r="AA6" s="49"/>
      <c r="AB6" s="49"/>
      <c r="AC6" s="49"/>
      <c r="AD6" s="49"/>
      <c r="AE6" s="49"/>
      <c r="AF6" s="49" t="s">
        <v>101</v>
      </c>
      <c r="AG6" s="49"/>
      <c r="AH6" s="49"/>
      <c r="AI6" s="49"/>
      <c r="AJ6" s="49"/>
      <c r="AK6" s="49"/>
      <c r="AL6" s="49" t="s">
        <v>102</v>
      </c>
      <c r="AM6" s="49"/>
      <c r="AN6" s="49"/>
      <c r="AO6" s="49"/>
      <c r="AP6" s="49"/>
      <c r="AQ6" s="49"/>
    </row>
    <row r="7" spans="1:43" s="1" customFormat="1" ht="20.25" customHeight="1" outlineLevel="1" x14ac:dyDescent="0.3">
      <c r="A7" s="49" t="s">
        <v>8</v>
      </c>
      <c r="B7" s="49"/>
      <c r="C7" s="49"/>
      <c r="D7" s="49"/>
      <c r="E7" s="32" t="s">
        <v>10</v>
      </c>
      <c r="F7" s="32" t="s">
        <v>12</v>
      </c>
      <c r="G7" s="4" t="s">
        <v>77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4">
        <f>SUM(Q9:Q29)</f>
        <v>1564.48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4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4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4">
        <f>SUM(AI9:AI29)</f>
        <v>0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35"/>
      <c r="I9" s="26"/>
      <c r="J9" s="26"/>
      <c r="K9" s="14">
        <f>SUM(H9:J9)</f>
        <v>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6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I16" s="34">
        <f t="shared" si="3"/>
        <v>0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I18" s="34">
        <f t="shared" si="3"/>
        <v>0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I19" s="34">
        <f t="shared" si="3"/>
        <v>0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104</v>
      </c>
      <c r="O22" s="14">
        <v>40</v>
      </c>
      <c r="Q22" s="34">
        <f t="shared" si="5"/>
        <v>0</v>
      </c>
      <c r="R22" s="34"/>
      <c r="T22" s="3" t="s">
        <v>104</v>
      </c>
      <c r="U22" s="34">
        <v>40</v>
      </c>
      <c r="W22" s="34">
        <f t="shared" si="1"/>
        <v>0</v>
      </c>
      <c r="X22" s="34"/>
      <c r="Z22" s="3" t="s">
        <v>104</v>
      </c>
      <c r="AA22" s="34">
        <v>40</v>
      </c>
      <c r="AC22" s="34">
        <f t="shared" si="2"/>
        <v>0</v>
      </c>
      <c r="AD22" s="34"/>
      <c r="AF22" s="3" t="s">
        <v>104</v>
      </c>
      <c r="AG22" s="34">
        <v>40</v>
      </c>
      <c r="AI22" s="34">
        <f t="shared" si="3"/>
        <v>0</v>
      </c>
      <c r="AJ22" s="34"/>
      <c r="AL22" s="3" t="s">
        <v>104</v>
      </c>
      <c r="AM22" s="34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4">
        <f>O23*P23</f>
        <v>0</v>
      </c>
      <c r="R23" s="34"/>
      <c r="T23" s="3" t="s">
        <v>26</v>
      </c>
      <c r="U23" s="34">
        <v>40</v>
      </c>
      <c r="W23" s="34">
        <f>U23*V23</f>
        <v>0</v>
      </c>
      <c r="X23" s="34"/>
      <c r="Z23" s="3" t="s">
        <v>26</v>
      </c>
      <c r="AA23" s="34">
        <v>40</v>
      </c>
      <c r="AC23" s="34">
        <f>AA23*AB23</f>
        <v>0</v>
      </c>
      <c r="AD23" s="34"/>
      <c r="AF23" s="3" t="s">
        <v>26</v>
      </c>
      <c r="AG23" s="34">
        <v>40</v>
      </c>
      <c r="AI23" s="34">
        <f>AG23*AH23</f>
        <v>0</v>
      </c>
      <c r="AJ23" s="34"/>
      <c r="AL23" s="3" t="s">
        <v>26</v>
      </c>
      <c r="AM23" s="34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78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78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78</v>
      </c>
      <c r="AA24" s="34">
        <v>100.91743119266054</v>
      </c>
      <c r="AC24" s="34">
        <f t="shared" ref="AC24:AC29" si="9">AA24*AB24</f>
        <v>0</v>
      </c>
      <c r="AD24" s="34"/>
      <c r="AF24" s="3" t="s">
        <v>78</v>
      </c>
      <c r="AG24" s="34">
        <v>100.91743119266054</v>
      </c>
      <c r="AI24" s="34">
        <f t="shared" ref="AI24:AI29" si="10">AG24*AH24</f>
        <v>0</v>
      </c>
      <c r="AJ24" s="34"/>
      <c r="AL24" s="3" t="s">
        <v>78</v>
      </c>
      <c r="AM24" s="34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79</v>
      </c>
      <c r="O25" s="14">
        <v>103.63</v>
      </c>
      <c r="P25" s="3">
        <v>8</v>
      </c>
      <c r="Q25" s="34">
        <f t="shared" si="7"/>
        <v>829.04</v>
      </c>
      <c r="R25" s="34"/>
      <c r="T25" s="3" t="s">
        <v>79</v>
      </c>
      <c r="U25" s="34">
        <v>103.63</v>
      </c>
      <c r="W25" s="34">
        <f t="shared" si="8"/>
        <v>0</v>
      </c>
      <c r="X25" s="34"/>
      <c r="Z25" s="3" t="s">
        <v>79</v>
      </c>
      <c r="AA25" s="34">
        <v>103.63</v>
      </c>
      <c r="AC25" s="34">
        <f t="shared" si="9"/>
        <v>0</v>
      </c>
      <c r="AD25" s="34"/>
      <c r="AF25" s="3" t="s">
        <v>79</v>
      </c>
      <c r="AG25" s="34">
        <v>103.63</v>
      </c>
      <c r="AI25" s="34">
        <f t="shared" si="10"/>
        <v>0</v>
      </c>
      <c r="AJ25" s="34"/>
      <c r="AL25" s="3" t="s">
        <v>79</v>
      </c>
      <c r="AM25" s="34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105</v>
      </c>
      <c r="O26" s="14">
        <v>91.93</v>
      </c>
      <c r="P26" s="3">
        <v>8</v>
      </c>
      <c r="Q26" s="34">
        <f t="shared" si="7"/>
        <v>735.44</v>
      </c>
      <c r="R26" s="34"/>
      <c r="T26" s="3" t="s">
        <v>105</v>
      </c>
      <c r="U26" s="34">
        <v>91.93</v>
      </c>
      <c r="W26" s="34">
        <f t="shared" si="8"/>
        <v>0</v>
      </c>
      <c r="X26" s="34"/>
      <c r="Z26" s="3" t="s">
        <v>105</v>
      </c>
      <c r="AA26" s="34">
        <v>91.93</v>
      </c>
      <c r="AC26" s="34">
        <f t="shared" si="9"/>
        <v>0</v>
      </c>
      <c r="AD26" s="34"/>
      <c r="AF26" s="3" t="s">
        <v>105</v>
      </c>
      <c r="AG26" s="34">
        <v>91.93</v>
      </c>
      <c r="AI26" s="34">
        <f t="shared" si="10"/>
        <v>0</v>
      </c>
      <c r="AJ26" s="34"/>
      <c r="AL26" s="3" t="s">
        <v>105</v>
      </c>
      <c r="AM26" s="34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80</v>
      </c>
      <c r="O27" s="14">
        <v>86.78</v>
      </c>
      <c r="Q27" s="34">
        <f t="shared" si="7"/>
        <v>0</v>
      </c>
      <c r="R27" s="34"/>
      <c r="T27" s="3" t="s">
        <v>80</v>
      </c>
      <c r="U27" s="34">
        <v>86.78</v>
      </c>
      <c r="W27" s="34">
        <f t="shared" si="8"/>
        <v>0</v>
      </c>
      <c r="X27" s="34"/>
      <c r="Z27" s="3" t="s">
        <v>80</v>
      </c>
      <c r="AA27" s="34">
        <v>86.78</v>
      </c>
      <c r="AC27" s="34">
        <f t="shared" si="9"/>
        <v>0</v>
      </c>
      <c r="AD27" s="34"/>
      <c r="AF27" s="3" t="s">
        <v>80</v>
      </c>
      <c r="AG27" s="34">
        <v>86.78</v>
      </c>
      <c r="AI27" s="34">
        <f t="shared" si="10"/>
        <v>0</v>
      </c>
      <c r="AJ27" s="34"/>
      <c r="AL27" s="3" t="s">
        <v>80</v>
      </c>
      <c r="AM27" s="34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103</v>
      </c>
      <c r="O28" s="14">
        <v>76.69</v>
      </c>
      <c r="Q28" s="34">
        <f t="shared" si="7"/>
        <v>0</v>
      </c>
      <c r="R28" s="34"/>
      <c r="T28" s="3" t="s">
        <v>103</v>
      </c>
      <c r="U28" s="34">
        <v>76.69</v>
      </c>
      <c r="W28" s="34">
        <f t="shared" si="8"/>
        <v>0</v>
      </c>
      <c r="X28" s="34"/>
      <c r="Z28" s="3" t="s">
        <v>103</v>
      </c>
      <c r="AA28" s="34">
        <v>76.69</v>
      </c>
      <c r="AC28" s="34">
        <f t="shared" si="9"/>
        <v>0</v>
      </c>
      <c r="AD28" s="34"/>
      <c r="AF28" s="3" t="s">
        <v>103</v>
      </c>
      <c r="AG28" s="34">
        <v>76.69</v>
      </c>
      <c r="AI28" s="34">
        <f t="shared" si="10"/>
        <v>0</v>
      </c>
      <c r="AJ28" s="34"/>
      <c r="AL28" s="3" t="s">
        <v>103</v>
      </c>
      <c r="AM28" s="34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81</v>
      </c>
      <c r="O29" s="14">
        <v>76.69</v>
      </c>
      <c r="Q29" s="34">
        <f t="shared" si="7"/>
        <v>0</v>
      </c>
      <c r="R29" s="34"/>
      <c r="T29" s="3" t="s">
        <v>81</v>
      </c>
      <c r="U29" s="34">
        <v>76.69</v>
      </c>
      <c r="W29" s="34">
        <f t="shared" si="8"/>
        <v>0</v>
      </c>
      <c r="X29" s="34"/>
      <c r="Z29" s="3" t="s">
        <v>81</v>
      </c>
      <c r="AA29" s="34">
        <v>76.69</v>
      </c>
      <c r="AC29" s="34">
        <f t="shared" si="9"/>
        <v>0</v>
      </c>
      <c r="AD29" s="34"/>
      <c r="AF29" s="3" t="s">
        <v>81</v>
      </c>
      <c r="AG29" s="34">
        <v>76.69</v>
      </c>
      <c r="AI29" s="34">
        <f t="shared" si="10"/>
        <v>0</v>
      </c>
      <c r="AJ29" s="34"/>
      <c r="AL29" s="3" t="s">
        <v>81</v>
      </c>
      <c r="AM29" s="34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4"/>
      <c r="R31" s="34"/>
      <c r="T31" s="32" t="s">
        <v>36</v>
      </c>
      <c r="U31" s="34">
        <f>G34</f>
        <v>0</v>
      </c>
      <c r="W31" s="34"/>
      <c r="X31" s="34"/>
      <c r="Z31" s="32" t="s">
        <v>36</v>
      </c>
      <c r="AA31" s="34">
        <f>H34</f>
        <v>0</v>
      </c>
      <c r="AC31" s="34"/>
      <c r="AD31" s="34"/>
      <c r="AF31" s="32" t="s">
        <v>36</v>
      </c>
      <c r="AG31" s="34">
        <f>I34</f>
        <v>0</v>
      </c>
      <c r="AI31" s="34"/>
      <c r="AJ31" s="34"/>
      <c r="AL31" s="32" t="s">
        <v>36</v>
      </c>
      <c r="AM31" s="34">
        <f>J34</f>
        <v>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ht="20.25" customHeight="1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82</v>
      </c>
      <c r="H33" s="25" t="s">
        <v>83</v>
      </c>
      <c r="I33" s="25" t="s">
        <v>84</v>
      </c>
      <c r="J33" s="25" t="s">
        <v>85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13.6.9.7.2.4</v>
      </c>
      <c r="B34" s="21" t="str">
        <f>B5</f>
        <v>Ventilation (HVAC)</v>
      </c>
      <c r="C34" s="38"/>
      <c r="D34" s="22">
        <f>SUM(P9:P23)+SUM(V9:V23)+SUM(AB9:AB23)+SUM(AH9:AH23)+SUM(AN9:AN23)</f>
        <v>0</v>
      </c>
      <c r="E34" s="23">
        <f>SUM(Q7+W7+AC7+AI7+AO7)</f>
        <v>1564.48</v>
      </c>
      <c r="F34" s="22">
        <f>SUM(S9+Y9+AE9+AK9+AQ9)</f>
        <v>0</v>
      </c>
      <c r="G34" s="27">
        <f>SUM(G9:G32)</f>
        <v>0</v>
      </c>
      <c r="H34" s="27">
        <f>SUM(H9:H32)</f>
        <v>0</v>
      </c>
      <c r="I34" s="27">
        <f>SUM(I9:I32)</f>
        <v>0</v>
      </c>
      <c r="J34" s="27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8"/>
      <c r="H35" s="28"/>
      <c r="I35" s="28"/>
      <c r="J35" s="28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69</v>
      </c>
      <c r="B36" s="40" t="s">
        <v>50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0" t="s">
        <v>98</v>
      </c>
      <c r="O37" s="50"/>
      <c r="P37" s="50"/>
      <c r="Q37" s="50"/>
      <c r="R37" s="50"/>
      <c r="S37" s="50"/>
      <c r="T37" s="49" t="s">
        <v>99</v>
      </c>
      <c r="U37" s="49"/>
      <c r="V37" s="49"/>
      <c r="W37" s="49"/>
      <c r="X37" s="49"/>
      <c r="Y37" s="49"/>
      <c r="Z37" s="49" t="s">
        <v>100</v>
      </c>
      <c r="AA37" s="49"/>
      <c r="AB37" s="49"/>
      <c r="AC37" s="49"/>
      <c r="AD37" s="49"/>
      <c r="AE37" s="49"/>
      <c r="AF37" s="49" t="s">
        <v>101</v>
      </c>
      <c r="AG37" s="49"/>
      <c r="AH37" s="49"/>
      <c r="AI37" s="49"/>
      <c r="AJ37" s="49"/>
      <c r="AK37" s="49"/>
      <c r="AL37" s="49" t="s">
        <v>102</v>
      </c>
      <c r="AM37" s="49"/>
      <c r="AN37" s="49"/>
      <c r="AO37" s="49"/>
      <c r="AP37" s="49"/>
      <c r="AQ37" s="49"/>
    </row>
    <row r="38" spans="1:43" outlineLevel="1" x14ac:dyDescent="0.3">
      <c r="A38" s="49" t="s">
        <v>8</v>
      </c>
      <c r="B38" s="49"/>
      <c r="C38" s="49"/>
      <c r="D38" s="49"/>
      <c r="E38" s="32" t="s">
        <v>10</v>
      </c>
      <c r="F38" s="32" t="s">
        <v>12</v>
      </c>
      <c r="G38" s="4" t="s">
        <v>77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4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4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4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4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E40" s="14"/>
      <c r="G40" s="26"/>
      <c r="H40" s="35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I49" s="34">
        <f t="shared" si="15"/>
        <v>0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104</v>
      </c>
      <c r="O53" s="14">
        <v>40</v>
      </c>
      <c r="Q53" s="34">
        <f t="shared" si="17"/>
        <v>0</v>
      </c>
      <c r="R53" s="34"/>
      <c r="T53" s="3" t="s">
        <v>104</v>
      </c>
      <c r="U53" s="34">
        <v>40</v>
      </c>
      <c r="W53" s="34">
        <f t="shared" si="13"/>
        <v>0</v>
      </c>
      <c r="X53" s="34"/>
      <c r="Z53" s="3" t="s">
        <v>104</v>
      </c>
      <c r="AA53" s="34">
        <v>40</v>
      </c>
      <c r="AC53" s="34">
        <f t="shared" si="14"/>
        <v>0</v>
      </c>
      <c r="AD53" s="34"/>
      <c r="AF53" s="3" t="s">
        <v>104</v>
      </c>
      <c r="AG53" s="34">
        <v>40</v>
      </c>
      <c r="AI53" s="34">
        <f t="shared" si="15"/>
        <v>0</v>
      </c>
      <c r="AJ53" s="34"/>
      <c r="AL53" s="3" t="s">
        <v>104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4">
        <f>O54*P54</f>
        <v>0</v>
      </c>
      <c r="R54" s="34"/>
      <c r="T54" s="3" t="s">
        <v>26</v>
      </c>
      <c r="U54" s="34">
        <v>40</v>
      </c>
      <c r="W54" s="34">
        <f>U54*V54</f>
        <v>0</v>
      </c>
      <c r="X54" s="34"/>
      <c r="Z54" s="3" t="s">
        <v>26</v>
      </c>
      <c r="AA54" s="34">
        <v>40</v>
      </c>
      <c r="AC54" s="34">
        <f>AA54*AB54</f>
        <v>0</v>
      </c>
      <c r="AD54" s="34"/>
      <c r="AF54" s="3" t="s">
        <v>26</v>
      </c>
      <c r="AG54" s="34">
        <v>40</v>
      </c>
      <c r="AI54" s="34">
        <f>AG54*AH54</f>
        <v>0</v>
      </c>
      <c r="AJ54" s="34"/>
      <c r="AL54" s="3" t="s">
        <v>26</v>
      </c>
      <c r="AM54" s="34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78</v>
      </c>
      <c r="O55" s="14">
        <v>100.91743119266054</v>
      </c>
      <c r="Q55" s="34">
        <f t="shared" ref="Q55:Q60" si="18">O55*P55</f>
        <v>0</v>
      </c>
      <c r="R55" s="34"/>
      <c r="T55" s="3" t="s">
        <v>78</v>
      </c>
      <c r="U55" s="34">
        <v>100.91743119266054</v>
      </c>
      <c r="W55" s="34">
        <f t="shared" ref="W55:W60" si="19">U55*V55</f>
        <v>0</v>
      </c>
      <c r="X55" s="34"/>
      <c r="Z55" s="3" t="s">
        <v>78</v>
      </c>
      <c r="AA55" s="34">
        <v>100.91743119266054</v>
      </c>
      <c r="AC55" s="34">
        <f t="shared" ref="AC55:AC60" si="20">AA55*AB55</f>
        <v>0</v>
      </c>
      <c r="AD55" s="34"/>
      <c r="AF55" s="3" t="s">
        <v>78</v>
      </c>
      <c r="AG55" s="34">
        <v>100.91743119266054</v>
      </c>
      <c r="AI55" s="34">
        <f t="shared" ref="AI55:AI60" si="21">AG55*AH55</f>
        <v>0</v>
      </c>
      <c r="AJ55" s="34"/>
      <c r="AL55" s="3" t="s">
        <v>78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79</v>
      </c>
      <c r="O56" s="14">
        <v>103.63</v>
      </c>
      <c r="Q56" s="34">
        <f t="shared" si="18"/>
        <v>0</v>
      </c>
      <c r="R56" s="34"/>
      <c r="T56" s="3" t="s">
        <v>79</v>
      </c>
      <c r="U56" s="34">
        <v>103.63</v>
      </c>
      <c r="W56" s="34">
        <f t="shared" si="19"/>
        <v>0</v>
      </c>
      <c r="X56" s="34"/>
      <c r="Z56" s="3" t="s">
        <v>79</v>
      </c>
      <c r="AA56" s="34">
        <v>103.63</v>
      </c>
      <c r="AC56" s="34">
        <f t="shared" si="20"/>
        <v>0</v>
      </c>
      <c r="AD56" s="34"/>
      <c r="AF56" s="3" t="s">
        <v>79</v>
      </c>
      <c r="AG56" s="34">
        <v>103.63</v>
      </c>
      <c r="AI56" s="34">
        <f t="shared" si="21"/>
        <v>0</v>
      </c>
      <c r="AJ56" s="34"/>
      <c r="AL56" s="3" t="s">
        <v>79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105</v>
      </c>
      <c r="O57" s="14">
        <v>91.93</v>
      </c>
      <c r="Q57" s="34">
        <f t="shared" si="18"/>
        <v>0</v>
      </c>
      <c r="R57" s="34"/>
      <c r="T57" s="3" t="s">
        <v>105</v>
      </c>
      <c r="U57" s="34">
        <v>91.93</v>
      </c>
      <c r="W57" s="34">
        <f t="shared" si="19"/>
        <v>0</v>
      </c>
      <c r="X57" s="34"/>
      <c r="Z57" s="3" t="s">
        <v>105</v>
      </c>
      <c r="AA57" s="34">
        <v>91.93</v>
      </c>
      <c r="AC57" s="34">
        <f t="shared" si="20"/>
        <v>0</v>
      </c>
      <c r="AD57" s="34"/>
      <c r="AF57" s="3" t="s">
        <v>105</v>
      </c>
      <c r="AG57" s="34">
        <v>91.93</v>
      </c>
      <c r="AI57" s="34">
        <f t="shared" si="21"/>
        <v>0</v>
      </c>
      <c r="AJ57" s="34"/>
      <c r="AL57" s="3" t="s">
        <v>105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80</v>
      </c>
      <c r="O58" s="14">
        <v>86.78</v>
      </c>
      <c r="Q58" s="34">
        <f t="shared" si="18"/>
        <v>0</v>
      </c>
      <c r="R58" s="34"/>
      <c r="T58" s="3" t="s">
        <v>80</v>
      </c>
      <c r="U58" s="34">
        <v>86.78</v>
      </c>
      <c r="W58" s="34">
        <f t="shared" si="19"/>
        <v>0</v>
      </c>
      <c r="X58" s="34"/>
      <c r="Z58" s="3" t="s">
        <v>80</v>
      </c>
      <c r="AA58" s="34">
        <v>86.78</v>
      </c>
      <c r="AC58" s="34">
        <f t="shared" si="20"/>
        <v>0</v>
      </c>
      <c r="AD58" s="34"/>
      <c r="AF58" s="3" t="s">
        <v>80</v>
      </c>
      <c r="AG58" s="34">
        <v>86.78</v>
      </c>
      <c r="AI58" s="34">
        <f t="shared" si="21"/>
        <v>0</v>
      </c>
      <c r="AJ58" s="34"/>
      <c r="AL58" s="3" t="s">
        <v>80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103</v>
      </c>
      <c r="O59" s="14">
        <v>76.69</v>
      </c>
      <c r="Q59" s="34">
        <f t="shared" si="18"/>
        <v>0</v>
      </c>
      <c r="R59" s="34"/>
      <c r="T59" s="3" t="s">
        <v>103</v>
      </c>
      <c r="U59" s="34">
        <v>76.69</v>
      </c>
      <c r="W59" s="34">
        <f t="shared" si="19"/>
        <v>0</v>
      </c>
      <c r="X59" s="34"/>
      <c r="Z59" s="3" t="s">
        <v>103</v>
      </c>
      <c r="AA59" s="34">
        <v>76.69</v>
      </c>
      <c r="AC59" s="34">
        <f t="shared" si="20"/>
        <v>0</v>
      </c>
      <c r="AD59" s="34"/>
      <c r="AF59" s="3" t="s">
        <v>103</v>
      </c>
      <c r="AG59" s="34">
        <v>76.69</v>
      </c>
      <c r="AI59" s="34">
        <f t="shared" si="21"/>
        <v>0</v>
      </c>
      <c r="AJ59" s="34"/>
      <c r="AL59" s="3" t="s">
        <v>103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81</v>
      </c>
      <c r="O60" s="14">
        <v>76.69</v>
      </c>
      <c r="Q60" s="34">
        <f t="shared" si="18"/>
        <v>0</v>
      </c>
      <c r="R60" s="34"/>
      <c r="T60" s="3" t="s">
        <v>81</v>
      </c>
      <c r="U60" s="34">
        <v>76.69</v>
      </c>
      <c r="W60" s="34">
        <f t="shared" si="19"/>
        <v>0</v>
      </c>
      <c r="X60" s="34"/>
      <c r="Z60" s="3" t="s">
        <v>81</v>
      </c>
      <c r="AA60" s="34">
        <v>76.69</v>
      </c>
      <c r="AC60" s="34">
        <f t="shared" si="20"/>
        <v>0</v>
      </c>
      <c r="AD60" s="34"/>
      <c r="AF60" s="3" t="s">
        <v>81</v>
      </c>
      <c r="AG60" s="34">
        <v>76.69</v>
      </c>
      <c r="AI60" s="34">
        <f t="shared" si="21"/>
        <v>0</v>
      </c>
      <c r="AJ60" s="34"/>
      <c r="AL60" s="3" t="s">
        <v>81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4"/>
      <c r="R62" s="34"/>
      <c r="T62" s="32" t="s">
        <v>36</v>
      </c>
      <c r="U62" s="34">
        <f>G65</f>
        <v>0</v>
      </c>
      <c r="W62" s="34"/>
      <c r="X62" s="34"/>
      <c r="Z62" s="32" t="s">
        <v>36</v>
      </c>
      <c r="AA62" s="34">
        <f>H65</f>
        <v>0</v>
      </c>
      <c r="AC62" s="34"/>
      <c r="AD62" s="34"/>
      <c r="AF62" s="32" t="s">
        <v>36</v>
      </c>
      <c r="AG62" s="34">
        <f>I65</f>
        <v>0</v>
      </c>
      <c r="AI62" s="34"/>
      <c r="AJ62" s="34"/>
      <c r="AL62" s="32" t="s">
        <v>36</v>
      </c>
      <c r="AM62" s="34">
        <f>J65</f>
        <v>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82</v>
      </c>
      <c r="H64" s="25" t="s">
        <v>83</v>
      </c>
      <c r="I64" s="25" t="s">
        <v>84</v>
      </c>
      <c r="J64" s="25" t="s">
        <v>85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13.6.9.7.2.5</v>
      </c>
      <c r="B65" s="24" t="str">
        <f>B36</f>
        <v>Fire Protection</v>
      </c>
      <c r="C65" s="30"/>
      <c r="D65" s="22">
        <f>SUM(P40:P54)+SUM(V40:V54)+SUM(AB40:AB54)+SUM(AH40:AH54)+SUM(AN40:AN54)</f>
        <v>0</v>
      </c>
      <c r="E65" s="23">
        <f>SUM(Q38+W38+AC38+AI38+AO38)</f>
        <v>0</v>
      </c>
      <c r="F65" s="22">
        <f>SUM(S40+Y40+AE40+AK40+AQ40)</f>
        <v>0</v>
      </c>
      <c r="G65" s="27">
        <f>SUM(G40:G63)</f>
        <v>0</v>
      </c>
      <c r="H65" s="27">
        <f t="shared" ref="H65:J65" si="23">SUM(H40:H63)</f>
        <v>0</v>
      </c>
      <c r="I65" s="27">
        <f t="shared" si="23"/>
        <v>0</v>
      </c>
      <c r="J65" s="27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8"/>
      <c r="H66" s="28"/>
      <c r="I66" s="28"/>
      <c r="J66" s="28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70</v>
      </c>
      <c r="B67" s="40" t="s">
        <v>51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0" t="s">
        <v>98</v>
      </c>
      <c r="O68" s="50"/>
      <c r="P68" s="50"/>
      <c r="Q68" s="50"/>
      <c r="R68" s="50"/>
      <c r="S68" s="50"/>
      <c r="T68" s="49" t="s">
        <v>99</v>
      </c>
      <c r="U68" s="49"/>
      <c r="V68" s="49"/>
      <c r="W68" s="49"/>
      <c r="X68" s="49"/>
      <c r="Y68" s="49"/>
      <c r="Z68" s="49" t="s">
        <v>100</v>
      </c>
      <c r="AA68" s="49"/>
      <c r="AB68" s="49"/>
      <c r="AC68" s="49"/>
      <c r="AD68" s="49"/>
      <c r="AE68" s="49"/>
      <c r="AF68" s="49" t="s">
        <v>101</v>
      </c>
      <c r="AG68" s="49"/>
      <c r="AH68" s="49"/>
      <c r="AI68" s="49"/>
      <c r="AJ68" s="49"/>
      <c r="AK68" s="49"/>
      <c r="AL68" s="49" t="s">
        <v>102</v>
      </c>
      <c r="AM68" s="49"/>
      <c r="AN68" s="49"/>
      <c r="AO68" s="49"/>
      <c r="AP68" s="49"/>
      <c r="AQ68" s="49"/>
    </row>
    <row r="69" spans="1:43" ht="20.25" customHeight="1" outlineLevel="1" x14ac:dyDescent="0.3">
      <c r="A69" s="49" t="s">
        <v>8</v>
      </c>
      <c r="B69" s="49"/>
      <c r="C69" s="49"/>
      <c r="D69" s="49"/>
      <c r="E69" s="32" t="s">
        <v>10</v>
      </c>
      <c r="F69" s="32" t="s">
        <v>12</v>
      </c>
      <c r="G69" s="4" t="s">
        <v>77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4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4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4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4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I80" s="34">
        <f t="shared" si="27"/>
        <v>0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104</v>
      </c>
      <c r="O84" s="14">
        <v>40</v>
      </c>
      <c r="Q84" s="34">
        <f t="shared" si="29"/>
        <v>0</v>
      </c>
      <c r="R84" s="34"/>
      <c r="T84" s="3" t="s">
        <v>104</v>
      </c>
      <c r="U84" s="34">
        <v>40</v>
      </c>
      <c r="W84" s="34">
        <f t="shared" si="25"/>
        <v>0</v>
      </c>
      <c r="X84" s="34"/>
      <c r="Z84" s="3" t="s">
        <v>104</v>
      </c>
      <c r="AA84" s="34">
        <v>40</v>
      </c>
      <c r="AC84" s="34">
        <f t="shared" si="26"/>
        <v>0</v>
      </c>
      <c r="AD84" s="34"/>
      <c r="AF84" s="3" t="s">
        <v>104</v>
      </c>
      <c r="AG84" s="34">
        <v>40</v>
      </c>
      <c r="AI84" s="34">
        <f t="shared" si="27"/>
        <v>0</v>
      </c>
      <c r="AJ84" s="34"/>
      <c r="AL84" s="3" t="s">
        <v>104</v>
      </c>
      <c r="AM84" s="34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4">
        <f>O85*P85</f>
        <v>0</v>
      </c>
      <c r="R85" s="34"/>
      <c r="T85" s="3" t="s">
        <v>26</v>
      </c>
      <c r="U85" s="34">
        <v>40</v>
      </c>
      <c r="W85" s="34">
        <f>U85*V85</f>
        <v>0</v>
      </c>
      <c r="X85" s="34"/>
      <c r="Z85" s="3" t="s">
        <v>26</v>
      </c>
      <c r="AA85" s="34">
        <v>40</v>
      </c>
      <c r="AC85" s="34">
        <f>AA85*AB85</f>
        <v>0</v>
      </c>
      <c r="AD85" s="34"/>
      <c r="AF85" s="3" t="s">
        <v>26</v>
      </c>
      <c r="AG85" s="34">
        <v>40</v>
      </c>
      <c r="AI85" s="34">
        <f>AG85*AH85</f>
        <v>0</v>
      </c>
      <c r="AJ85" s="34"/>
      <c r="AL85" s="3" t="s">
        <v>26</v>
      </c>
      <c r="AM85" s="34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78</v>
      </c>
      <c r="O86" s="14">
        <v>100.91743119266054</v>
      </c>
      <c r="Q86" s="34">
        <f t="shared" ref="Q86:Q91" si="31">O86*P86</f>
        <v>0</v>
      </c>
      <c r="R86" s="34"/>
      <c r="T86" s="3" t="s">
        <v>78</v>
      </c>
      <c r="U86" s="34">
        <v>100.91743119266054</v>
      </c>
      <c r="W86" s="34">
        <f t="shared" ref="W86:W91" si="32">U86*V86</f>
        <v>0</v>
      </c>
      <c r="X86" s="34"/>
      <c r="Z86" s="3" t="s">
        <v>78</v>
      </c>
      <c r="AA86" s="34">
        <v>100.91743119266054</v>
      </c>
      <c r="AC86" s="34">
        <f t="shared" ref="AC86:AC91" si="33">AA86*AB86</f>
        <v>0</v>
      </c>
      <c r="AD86" s="34"/>
      <c r="AF86" s="3" t="s">
        <v>78</v>
      </c>
      <c r="AG86" s="34">
        <v>100.91743119266054</v>
      </c>
      <c r="AI86" s="34">
        <f t="shared" ref="AI86:AI91" si="34">AG86*AH86</f>
        <v>0</v>
      </c>
      <c r="AJ86" s="34"/>
      <c r="AL86" s="3" t="s">
        <v>78</v>
      </c>
      <c r="AM86" s="34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79</v>
      </c>
      <c r="O87" s="14">
        <v>103.63</v>
      </c>
      <c r="Q87" s="34">
        <f t="shared" si="31"/>
        <v>0</v>
      </c>
      <c r="R87" s="34"/>
      <c r="T87" s="3" t="s">
        <v>79</v>
      </c>
      <c r="U87" s="34">
        <v>103.63</v>
      </c>
      <c r="W87" s="34">
        <f t="shared" si="32"/>
        <v>0</v>
      </c>
      <c r="X87" s="34"/>
      <c r="Z87" s="3" t="s">
        <v>79</v>
      </c>
      <c r="AA87" s="34">
        <v>103.63</v>
      </c>
      <c r="AC87" s="34">
        <f t="shared" si="33"/>
        <v>0</v>
      </c>
      <c r="AD87" s="34"/>
      <c r="AF87" s="3" t="s">
        <v>79</v>
      </c>
      <c r="AG87" s="34">
        <v>103.63</v>
      </c>
      <c r="AI87" s="34">
        <f t="shared" si="34"/>
        <v>0</v>
      </c>
      <c r="AJ87" s="34"/>
      <c r="AL87" s="3" t="s">
        <v>79</v>
      </c>
      <c r="AM87" s="34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105</v>
      </c>
      <c r="O88" s="14">
        <v>91.93</v>
      </c>
      <c r="Q88" s="34">
        <f t="shared" si="31"/>
        <v>0</v>
      </c>
      <c r="R88" s="34"/>
      <c r="T88" s="3" t="s">
        <v>105</v>
      </c>
      <c r="U88" s="34">
        <v>91.93</v>
      </c>
      <c r="W88" s="34">
        <f t="shared" si="32"/>
        <v>0</v>
      </c>
      <c r="X88" s="34"/>
      <c r="Z88" s="3" t="s">
        <v>105</v>
      </c>
      <c r="AA88" s="34">
        <v>91.93</v>
      </c>
      <c r="AC88" s="34">
        <f t="shared" si="33"/>
        <v>0</v>
      </c>
      <c r="AD88" s="34"/>
      <c r="AF88" s="3" t="s">
        <v>105</v>
      </c>
      <c r="AG88" s="34">
        <v>91.93</v>
      </c>
      <c r="AI88" s="34">
        <f t="shared" si="34"/>
        <v>0</v>
      </c>
      <c r="AJ88" s="34"/>
      <c r="AL88" s="3" t="s">
        <v>105</v>
      </c>
      <c r="AM88" s="34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80</v>
      </c>
      <c r="O89" s="14">
        <v>86.78</v>
      </c>
      <c r="Q89" s="34">
        <f t="shared" si="31"/>
        <v>0</v>
      </c>
      <c r="R89" s="34"/>
      <c r="T89" s="3" t="s">
        <v>80</v>
      </c>
      <c r="U89" s="34">
        <v>86.78</v>
      </c>
      <c r="W89" s="34">
        <f t="shared" si="32"/>
        <v>0</v>
      </c>
      <c r="X89" s="34"/>
      <c r="Z89" s="3" t="s">
        <v>80</v>
      </c>
      <c r="AA89" s="34">
        <v>86.78</v>
      </c>
      <c r="AC89" s="34">
        <f t="shared" si="33"/>
        <v>0</v>
      </c>
      <c r="AD89" s="34"/>
      <c r="AF89" s="3" t="s">
        <v>80</v>
      </c>
      <c r="AG89" s="34">
        <v>86.78</v>
      </c>
      <c r="AI89" s="34">
        <f t="shared" si="34"/>
        <v>0</v>
      </c>
      <c r="AJ89" s="34"/>
      <c r="AL89" s="3" t="s">
        <v>80</v>
      </c>
      <c r="AM89" s="34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103</v>
      </c>
      <c r="O90" s="14">
        <v>76.69</v>
      </c>
      <c r="Q90" s="34">
        <f t="shared" si="31"/>
        <v>0</v>
      </c>
      <c r="R90" s="34"/>
      <c r="T90" s="3" t="s">
        <v>103</v>
      </c>
      <c r="U90" s="34">
        <v>76.69</v>
      </c>
      <c r="W90" s="34">
        <f t="shared" si="32"/>
        <v>0</v>
      </c>
      <c r="X90" s="34"/>
      <c r="Z90" s="3" t="s">
        <v>103</v>
      </c>
      <c r="AA90" s="34">
        <v>76.69</v>
      </c>
      <c r="AC90" s="34">
        <f t="shared" si="33"/>
        <v>0</v>
      </c>
      <c r="AD90" s="34"/>
      <c r="AF90" s="3" t="s">
        <v>103</v>
      </c>
      <c r="AG90" s="34">
        <v>76.69</v>
      </c>
      <c r="AI90" s="34">
        <f t="shared" si="34"/>
        <v>0</v>
      </c>
      <c r="AJ90" s="34"/>
      <c r="AL90" s="3" t="s">
        <v>103</v>
      </c>
      <c r="AM90" s="34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81</v>
      </c>
      <c r="O91" s="14">
        <v>76.69</v>
      </c>
      <c r="Q91" s="34">
        <f t="shared" si="31"/>
        <v>0</v>
      </c>
      <c r="R91" s="34"/>
      <c r="T91" s="3" t="s">
        <v>81</v>
      </c>
      <c r="U91" s="34">
        <v>76.69</v>
      </c>
      <c r="W91" s="34">
        <f t="shared" si="32"/>
        <v>0</v>
      </c>
      <c r="X91" s="34"/>
      <c r="Z91" s="3" t="s">
        <v>81</v>
      </c>
      <c r="AA91" s="34">
        <v>76.69</v>
      </c>
      <c r="AC91" s="34">
        <f t="shared" si="33"/>
        <v>0</v>
      </c>
      <c r="AD91" s="34"/>
      <c r="AF91" s="3" t="s">
        <v>81</v>
      </c>
      <c r="AG91" s="34">
        <v>76.69</v>
      </c>
      <c r="AI91" s="34">
        <f t="shared" si="34"/>
        <v>0</v>
      </c>
      <c r="AJ91" s="34"/>
      <c r="AL91" s="3" t="s">
        <v>81</v>
      </c>
      <c r="AM91" s="34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4"/>
      <c r="R93" s="34"/>
      <c r="T93" s="32" t="s">
        <v>36</v>
      </c>
      <c r="U93" s="34">
        <f>G96</f>
        <v>0</v>
      </c>
      <c r="W93" s="34"/>
      <c r="X93" s="34"/>
      <c r="Z93" s="32" t="s">
        <v>36</v>
      </c>
      <c r="AA93" s="34">
        <f>H96</f>
        <v>0</v>
      </c>
      <c r="AC93" s="34"/>
      <c r="AD93" s="34"/>
      <c r="AF93" s="32" t="s">
        <v>36</v>
      </c>
      <c r="AG93" s="34">
        <f>I96</f>
        <v>0</v>
      </c>
      <c r="AI93" s="34"/>
      <c r="AJ93" s="34"/>
      <c r="AL93" s="32" t="s">
        <v>36</v>
      </c>
      <c r="AM93" s="34">
        <f>J96</f>
        <v>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82</v>
      </c>
      <c r="H95" s="26" t="s">
        <v>83</v>
      </c>
      <c r="I95" s="26" t="s">
        <v>84</v>
      </c>
      <c r="J95" s="26" t="s">
        <v>85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13.6.9.7.2.6</v>
      </c>
      <c r="B96" s="24" t="str">
        <f>B67</f>
        <v>O2 Monitoring</v>
      </c>
      <c r="C96" s="30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7">
        <f>SUM(G71:G94)</f>
        <v>0</v>
      </c>
      <c r="H96" s="27">
        <f t="shared" ref="H96:J96" si="36">SUM(H71:H94)</f>
        <v>0</v>
      </c>
      <c r="I96" s="27">
        <f t="shared" si="36"/>
        <v>0</v>
      </c>
      <c r="J96" s="27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pans="16:16" s="2" customFormat="1" x14ac:dyDescent="0.3">
      <c r="P113" s="3"/>
    </row>
    <row r="114" spans="16:16" s="2" customFormat="1" x14ac:dyDescent="0.3">
      <c r="P114" s="3"/>
    </row>
    <row r="115" spans="16:16" s="2" customFormat="1" x14ac:dyDescent="0.3"/>
    <row r="116" spans="16:16" s="2" customFormat="1" x14ac:dyDescent="0.3"/>
    <row r="117" spans="16:16" s="2" customFormat="1" x14ac:dyDescent="0.3">
      <c r="P117" s="3"/>
    </row>
    <row r="118" spans="16:16" s="2" customFormat="1" x14ac:dyDescent="0.3">
      <c r="P118" s="3"/>
    </row>
    <row r="119" spans="16:16" s="2" customFormat="1" x14ac:dyDescent="0.3">
      <c r="P119" s="3"/>
    </row>
    <row r="120" spans="16:16" s="2" customFormat="1" x14ac:dyDescent="0.3">
      <c r="P120" s="3"/>
    </row>
    <row r="121" spans="16:16" s="2" customFormat="1" x14ac:dyDescent="0.3">
      <c r="P121" s="3"/>
    </row>
    <row r="122" spans="16:16" s="2" customFormat="1" x14ac:dyDescent="0.3">
      <c r="P122" s="3"/>
    </row>
    <row r="123" spans="16:16" s="2" customFormat="1" x14ac:dyDescent="0.3">
      <c r="P123" s="3"/>
    </row>
    <row r="124" spans="16:16" s="2" customFormat="1" x14ac:dyDescent="0.3">
      <c r="P124" s="3"/>
    </row>
    <row r="125" spans="16:16" s="2" customFormat="1" x14ac:dyDescent="0.3">
      <c r="P125" s="3"/>
    </row>
    <row r="126" spans="16:16" s="2" customFormat="1" x14ac:dyDescent="0.3">
      <c r="P126" s="3"/>
    </row>
    <row r="127" spans="16:16" s="2" customFormat="1" x14ac:dyDescent="0.3">
      <c r="P127" s="3"/>
    </row>
    <row r="128" spans="16:16" s="2" customFormat="1" x14ac:dyDescent="0.3">
      <c r="P128" s="3"/>
    </row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40" zoomScaleNormal="40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74</v>
      </c>
      <c r="O1" s="2">
        <v>1.0900000000000001</v>
      </c>
    </row>
    <row r="3" spans="1:43" ht="21" thickBot="1" x14ac:dyDescent="0.35">
      <c r="A3" s="31" t="s">
        <v>1</v>
      </c>
      <c r="B3" s="31" t="s">
        <v>7</v>
      </c>
      <c r="C3" s="31" t="s">
        <v>27</v>
      </c>
      <c r="D3" s="31" t="s">
        <v>28</v>
      </c>
      <c r="E3" s="31" t="s">
        <v>29</v>
      </c>
      <c r="F3" s="31" t="s">
        <v>30</v>
      </c>
      <c r="G3" s="51" t="s">
        <v>75</v>
      </c>
      <c r="H3" s="51"/>
      <c r="I3" s="51"/>
      <c r="J3" s="51"/>
      <c r="K3" s="31" t="s">
        <v>76</v>
      </c>
      <c r="L3" s="31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3"/>
      <c r="R4" s="33"/>
      <c r="S4" s="8"/>
      <c r="T4" s="8"/>
      <c r="U4" s="8"/>
      <c r="V4" s="8"/>
      <c r="W4" s="33"/>
      <c r="X4" s="33"/>
      <c r="Y4" s="8"/>
      <c r="Z4" s="8"/>
      <c r="AA4" s="8"/>
      <c r="AB4" s="8"/>
      <c r="AC4" s="33"/>
      <c r="AD4" s="33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71</v>
      </c>
      <c r="B5" s="12" t="s">
        <v>52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0" t="s">
        <v>98</v>
      </c>
      <c r="O6" s="50"/>
      <c r="P6" s="50"/>
      <c r="Q6" s="50"/>
      <c r="R6" s="50"/>
      <c r="S6" s="50"/>
      <c r="T6" s="49" t="s">
        <v>99</v>
      </c>
      <c r="U6" s="49"/>
      <c r="V6" s="49"/>
      <c r="W6" s="49"/>
      <c r="X6" s="49"/>
      <c r="Y6" s="49"/>
      <c r="Z6" s="49" t="s">
        <v>100</v>
      </c>
      <c r="AA6" s="49"/>
      <c r="AB6" s="49"/>
      <c r="AC6" s="49"/>
      <c r="AD6" s="49"/>
      <c r="AE6" s="49"/>
      <c r="AF6" s="49" t="s">
        <v>101</v>
      </c>
      <c r="AG6" s="49"/>
      <c r="AH6" s="49"/>
      <c r="AI6" s="49"/>
      <c r="AJ6" s="49"/>
      <c r="AK6" s="49"/>
      <c r="AL6" s="49" t="s">
        <v>102</v>
      </c>
      <c r="AM6" s="49"/>
      <c r="AN6" s="49"/>
      <c r="AO6" s="49"/>
      <c r="AP6" s="49"/>
      <c r="AQ6" s="49"/>
    </row>
    <row r="7" spans="1:43" s="1" customFormat="1" ht="20.25" customHeight="1" outlineLevel="1" x14ac:dyDescent="0.3">
      <c r="A7" s="49" t="s">
        <v>8</v>
      </c>
      <c r="B7" s="49"/>
      <c r="C7" s="49"/>
      <c r="D7" s="49"/>
      <c r="E7" s="32" t="s">
        <v>10</v>
      </c>
      <c r="F7" s="32" t="s">
        <v>12</v>
      </c>
      <c r="G7" s="4" t="s">
        <v>77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4">
        <f>SUM(Q9:Q29)</f>
        <v>1564.48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4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4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4">
        <f>SUM(AI9:AI29)</f>
        <v>0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35"/>
      <c r="I9" s="26"/>
      <c r="J9" s="26"/>
      <c r="K9" s="14">
        <f>SUM(H9:J9)</f>
        <v>0</v>
      </c>
      <c r="M9" s="15"/>
      <c r="N9" s="2" t="s">
        <v>13</v>
      </c>
      <c r="O9" s="14">
        <v>77</v>
      </c>
      <c r="Q9" s="34">
        <f>O9*P9</f>
        <v>0</v>
      </c>
      <c r="R9" s="34"/>
      <c r="T9" s="3" t="s">
        <v>13</v>
      </c>
      <c r="U9" s="34">
        <v>77</v>
      </c>
      <c r="W9" s="34">
        <f>U9*V9</f>
        <v>0</v>
      </c>
      <c r="X9" s="34"/>
      <c r="Z9" s="3" t="s">
        <v>13</v>
      </c>
      <c r="AA9" s="34">
        <v>77</v>
      </c>
      <c r="AC9" s="34">
        <f>AA9*AB9</f>
        <v>0</v>
      </c>
      <c r="AD9" s="34"/>
      <c r="AF9" s="3" t="s">
        <v>13</v>
      </c>
      <c r="AG9" s="34">
        <v>77</v>
      </c>
      <c r="AI9" s="34">
        <f>AG9*AH9</f>
        <v>0</v>
      </c>
      <c r="AJ9" s="34"/>
      <c r="AL9" s="3" t="s">
        <v>13</v>
      </c>
      <c r="AM9" s="34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4">
        <f>O10*P10</f>
        <v>0</v>
      </c>
      <c r="R10" s="34"/>
      <c r="T10" s="3" t="s">
        <v>14</v>
      </c>
      <c r="U10" s="34">
        <v>60</v>
      </c>
      <c r="W10" s="34">
        <f t="shared" ref="W10:W22" si="1">U10*V10</f>
        <v>0</v>
      </c>
      <c r="X10" s="34"/>
      <c r="Z10" s="3" t="s">
        <v>14</v>
      </c>
      <c r="AA10" s="34">
        <v>60</v>
      </c>
      <c r="AC10" s="34">
        <f t="shared" ref="AC10:AC22" si="2">AA10*AB10</f>
        <v>0</v>
      </c>
      <c r="AD10" s="34"/>
      <c r="AF10" s="3" t="s">
        <v>14</v>
      </c>
      <c r="AG10" s="34">
        <v>60</v>
      </c>
      <c r="AI10" s="34">
        <f t="shared" ref="AI10:AI22" si="3">AG10*AH10</f>
        <v>0</v>
      </c>
      <c r="AJ10" s="34"/>
      <c r="AL10" s="3" t="s">
        <v>14</v>
      </c>
      <c r="AM10" s="34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6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4">
        <f t="shared" ref="Q11:Q22" si="5">O11*P11</f>
        <v>0</v>
      </c>
      <c r="R11" s="34"/>
      <c r="T11" s="3" t="s">
        <v>15</v>
      </c>
      <c r="U11" s="34">
        <v>48</v>
      </c>
      <c r="W11" s="34">
        <f t="shared" si="1"/>
        <v>0</v>
      </c>
      <c r="X11" s="34"/>
      <c r="Z11" s="3" t="s">
        <v>15</v>
      </c>
      <c r="AA11" s="34">
        <v>48</v>
      </c>
      <c r="AC11" s="34">
        <f t="shared" si="2"/>
        <v>0</v>
      </c>
      <c r="AD11" s="34"/>
      <c r="AF11" s="3" t="s">
        <v>15</v>
      </c>
      <c r="AG11" s="34">
        <v>48</v>
      </c>
      <c r="AI11" s="34">
        <f t="shared" si="3"/>
        <v>0</v>
      </c>
      <c r="AJ11" s="34"/>
      <c r="AL11" s="3" t="s">
        <v>15</v>
      </c>
      <c r="AM11" s="34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6"/>
      <c r="J12" s="36"/>
      <c r="K12" s="14">
        <f t="shared" si="0"/>
        <v>0</v>
      </c>
      <c r="M12" s="15"/>
      <c r="N12" s="2" t="s">
        <v>16</v>
      </c>
      <c r="O12" s="14">
        <v>77</v>
      </c>
      <c r="Q12" s="34">
        <f t="shared" si="5"/>
        <v>0</v>
      </c>
      <c r="R12" s="34"/>
      <c r="T12" s="3" t="s">
        <v>16</v>
      </c>
      <c r="U12" s="34">
        <v>77</v>
      </c>
      <c r="W12" s="34">
        <f t="shared" si="1"/>
        <v>0</v>
      </c>
      <c r="X12" s="34"/>
      <c r="Z12" s="3" t="s">
        <v>16</v>
      </c>
      <c r="AA12" s="34">
        <v>77</v>
      </c>
      <c r="AC12" s="34">
        <f t="shared" si="2"/>
        <v>0</v>
      </c>
      <c r="AD12" s="34"/>
      <c r="AF12" s="3" t="s">
        <v>16</v>
      </c>
      <c r="AG12" s="34">
        <v>77</v>
      </c>
      <c r="AI12" s="34">
        <f t="shared" si="3"/>
        <v>0</v>
      </c>
      <c r="AJ12" s="34"/>
      <c r="AL12" s="3" t="s">
        <v>16</v>
      </c>
      <c r="AM12" s="34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6"/>
      <c r="H13" s="14"/>
      <c r="I13" s="36"/>
      <c r="J13" s="36"/>
      <c r="K13" s="14">
        <f t="shared" si="0"/>
        <v>0</v>
      </c>
      <c r="L13" s="14"/>
      <c r="M13" s="17"/>
      <c r="N13" s="2" t="s">
        <v>17</v>
      </c>
      <c r="O13" s="14">
        <v>60</v>
      </c>
      <c r="Q13" s="34">
        <f>O13*P13</f>
        <v>0</v>
      </c>
      <c r="R13" s="34"/>
      <c r="T13" s="3" t="s">
        <v>17</v>
      </c>
      <c r="U13" s="34">
        <v>60</v>
      </c>
      <c r="W13" s="34">
        <f t="shared" si="1"/>
        <v>0</v>
      </c>
      <c r="X13" s="34"/>
      <c r="Z13" s="3" t="s">
        <v>17</v>
      </c>
      <c r="AA13" s="34">
        <v>60</v>
      </c>
      <c r="AC13" s="34">
        <f t="shared" si="2"/>
        <v>0</v>
      </c>
      <c r="AD13" s="34"/>
      <c r="AF13" s="3" t="s">
        <v>17</v>
      </c>
      <c r="AG13" s="34">
        <v>60</v>
      </c>
      <c r="AI13" s="34">
        <f t="shared" si="3"/>
        <v>0</v>
      </c>
      <c r="AJ13" s="34"/>
      <c r="AL13" s="3" t="s">
        <v>17</v>
      </c>
      <c r="AM13" s="34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6"/>
      <c r="H14" s="14"/>
      <c r="I14" s="36"/>
      <c r="J14" s="36"/>
      <c r="K14" s="14">
        <f t="shared" si="0"/>
        <v>0</v>
      </c>
      <c r="M14" s="15"/>
      <c r="N14" s="2" t="s">
        <v>18</v>
      </c>
      <c r="O14" s="14">
        <v>48</v>
      </c>
      <c r="Q14" s="34">
        <f t="shared" si="5"/>
        <v>0</v>
      </c>
      <c r="R14" s="34"/>
      <c r="T14" s="3" t="s">
        <v>18</v>
      </c>
      <c r="U14" s="34">
        <v>48</v>
      </c>
      <c r="W14" s="34">
        <f t="shared" si="1"/>
        <v>0</v>
      </c>
      <c r="X14" s="34"/>
      <c r="Z14" s="3" t="s">
        <v>18</v>
      </c>
      <c r="AA14" s="34">
        <v>48</v>
      </c>
      <c r="AC14" s="34">
        <f t="shared" si="2"/>
        <v>0</v>
      </c>
      <c r="AD14" s="34"/>
      <c r="AF14" s="3" t="s">
        <v>18</v>
      </c>
      <c r="AG14" s="34">
        <v>48</v>
      </c>
      <c r="AI14" s="34">
        <f t="shared" si="3"/>
        <v>0</v>
      </c>
      <c r="AJ14" s="34"/>
      <c r="AL14" s="3" t="s">
        <v>18</v>
      </c>
      <c r="AM14" s="34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6"/>
      <c r="H15" s="14"/>
      <c r="I15" s="36"/>
      <c r="J15" s="36"/>
      <c r="K15" s="14">
        <f t="shared" si="0"/>
        <v>0</v>
      </c>
      <c r="M15" s="15"/>
      <c r="N15" s="2" t="s">
        <v>19</v>
      </c>
      <c r="O15" s="14">
        <v>60</v>
      </c>
      <c r="Q15" s="34">
        <f t="shared" si="5"/>
        <v>0</v>
      </c>
      <c r="R15" s="34"/>
      <c r="T15" s="3" t="s">
        <v>19</v>
      </c>
      <c r="U15" s="34">
        <v>60</v>
      </c>
      <c r="W15" s="34">
        <f t="shared" si="1"/>
        <v>0</v>
      </c>
      <c r="X15" s="34"/>
      <c r="Z15" s="3" t="s">
        <v>19</v>
      </c>
      <c r="AA15" s="34">
        <v>60</v>
      </c>
      <c r="AC15" s="34">
        <f t="shared" si="2"/>
        <v>0</v>
      </c>
      <c r="AD15" s="34"/>
      <c r="AF15" s="3" t="s">
        <v>19</v>
      </c>
      <c r="AG15" s="34">
        <v>60</v>
      </c>
      <c r="AI15" s="34">
        <f t="shared" si="3"/>
        <v>0</v>
      </c>
      <c r="AJ15" s="34"/>
      <c r="AL15" s="3" t="s">
        <v>19</v>
      </c>
      <c r="AM15" s="34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6"/>
      <c r="H16" s="14"/>
      <c r="I16" s="36"/>
      <c r="J16" s="36"/>
      <c r="K16" s="14">
        <f t="shared" si="0"/>
        <v>0</v>
      </c>
      <c r="M16" s="15"/>
      <c r="N16" s="2" t="s">
        <v>20</v>
      </c>
      <c r="O16" s="14">
        <v>48</v>
      </c>
      <c r="Q16" s="34">
        <f t="shared" si="5"/>
        <v>0</v>
      </c>
      <c r="R16" s="34"/>
      <c r="T16" s="3" t="s">
        <v>20</v>
      </c>
      <c r="U16" s="34">
        <v>48</v>
      </c>
      <c r="W16" s="34">
        <f t="shared" si="1"/>
        <v>0</v>
      </c>
      <c r="X16" s="34"/>
      <c r="Z16" s="3" t="s">
        <v>20</v>
      </c>
      <c r="AA16" s="34">
        <v>48</v>
      </c>
      <c r="AC16" s="34">
        <f t="shared" si="2"/>
        <v>0</v>
      </c>
      <c r="AD16" s="34"/>
      <c r="AF16" s="3" t="s">
        <v>20</v>
      </c>
      <c r="AG16" s="34">
        <v>48</v>
      </c>
      <c r="AI16" s="34">
        <f t="shared" si="3"/>
        <v>0</v>
      </c>
      <c r="AJ16" s="34"/>
      <c r="AL16" s="3" t="s">
        <v>20</v>
      </c>
      <c r="AM16" s="34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4">
        <f t="shared" si="5"/>
        <v>0</v>
      </c>
      <c r="R17" s="34"/>
      <c r="T17" s="3" t="s">
        <v>21</v>
      </c>
      <c r="U17" s="34">
        <v>40</v>
      </c>
      <c r="W17" s="34">
        <f t="shared" si="1"/>
        <v>0</v>
      </c>
      <c r="X17" s="34"/>
      <c r="Z17" s="3" t="s">
        <v>21</v>
      </c>
      <c r="AA17" s="34">
        <v>40</v>
      </c>
      <c r="AC17" s="34">
        <f t="shared" si="2"/>
        <v>0</v>
      </c>
      <c r="AD17" s="34"/>
      <c r="AF17" s="3" t="s">
        <v>21</v>
      </c>
      <c r="AG17" s="34">
        <v>40</v>
      </c>
      <c r="AI17" s="34">
        <f t="shared" si="3"/>
        <v>0</v>
      </c>
      <c r="AJ17" s="34"/>
      <c r="AL17" s="3" t="s">
        <v>21</v>
      </c>
      <c r="AM17" s="34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4">
        <f t="shared" si="5"/>
        <v>0</v>
      </c>
      <c r="R18" s="34"/>
      <c r="T18" s="3" t="s">
        <v>22</v>
      </c>
      <c r="U18" s="34">
        <v>48</v>
      </c>
      <c r="W18" s="34">
        <f t="shared" si="1"/>
        <v>0</v>
      </c>
      <c r="X18" s="34"/>
      <c r="Z18" s="3" t="s">
        <v>22</v>
      </c>
      <c r="AA18" s="34">
        <v>48</v>
      </c>
      <c r="AC18" s="34">
        <f t="shared" si="2"/>
        <v>0</v>
      </c>
      <c r="AD18" s="34"/>
      <c r="AF18" s="3" t="s">
        <v>22</v>
      </c>
      <c r="AG18" s="34">
        <v>48</v>
      </c>
      <c r="AI18" s="34">
        <f t="shared" si="3"/>
        <v>0</v>
      </c>
      <c r="AJ18" s="34"/>
      <c r="AL18" s="3" t="s">
        <v>22</v>
      </c>
      <c r="AM18" s="34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4">
        <f t="shared" si="5"/>
        <v>0</v>
      </c>
      <c r="R19" s="34"/>
      <c r="T19" s="3" t="s">
        <v>23</v>
      </c>
      <c r="U19" s="34">
        <v>68</v>
      </c>
      <c r="W19" s="34">
        <f t="shared" si="1"/>
        <v>0</v>
      </c>
      <c r="X19" s="34"/>
      <c r="Z19" s="3" t="s">
        <v>23</v>
      </c>
      <c r="AA19" s="34">
        <v>68</v>
      </c>
      <c r="AC19" s="34">
        <f t="shared" si="2"/>
        <v>0</v>
      </c>
      <c r="AD19" s="34"/>
      <c r="AF19" s="3" t="s">
        <v>23</v>
      </c>
      <c r="AG19" s="34">
        <v>68</v>
      </c>
      <c r="AI19" s="34">
        <f t="shared" si="3"/>
        <v>0</v>
      </c>
      <c r="AJ19" s="34"/>
      <c r="AL19" s="3" t="s">
        <v>23</v>
      </c>
      <c r="AM19" s="34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4">
        <f t="shared" si="5"/>
        <v>0</v>
      </c>
      <c r="R20" s="34"/>
      <c r="T20" s="3" t="s">
        <v>24</v>
      </c>
      <c r="U20" s="34">
        <v>95</v>
      </c>
      <c r="W20" s="34">
        <f t="shared" si="1"/>
        <v>0</v>
      </c>
      <c r="X20" s="34"/>
      <c r="Z20" s="3" t="s">
        <v>24</v>
      </c>
      <c r="AA20" s="34">
        <v>95</v>
      </c>
      <c r="AC20" s="34">
        <f t="shared" si="2"/>
        <v>0</v>
      </c>
      <c r="AD20" s="34"/>
      <c r="AF20" s="3" t="s">
        <v>24</v>
      </c>
      <c r="AG20" s="34">
        <v>95</v>
      </c>
      <c r="AI20" s="34">
        <f t="shared" si="3"/>
        <v>0</v>
      </c>
      <c r="AJ20" s="34"/>
      <c r="AL20" s="3" t="s">
        <v>24</v>
      </c>
      <c r="AM20" s="34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4">
        <f t="shared" si="5"/>
        <v>0</v>
      </c>
      <c r="R21" s="34"/>
      <c r="T21" s="3" t="s">
        <v>25</v>
      </c>
      <c r="U21" s="34">
        <v>40</v>
      </c>
      <c r="W21" s="34">
        <f t="shared" si="1"/>
        <v>0</v>
      </c>
      <c r="X21" s="34"/>
      <c r="Z21" s="3" t="s">
        <v>25</v>
      </c>
      <c r="AA21" s="34">
        <v>40</v>
      </c>
      <c r="AC21" s="34">
        <f t="shared" si="2"/>
        <v>0</v>
      </c>
      <c r="AD21" s="34"/>
      <c r="AF21" s="3" t="s">
        <v>25</v>
      </c>
      <c r="AG21" s="34">
        <v>40</v>
      </c>
      <c r="AI21" s="34">
        <f t="shared" si="3"/>
        <v>0</v>
      </c>
      <c r="AJ21" s="34"/>
      <c r="AL21" s="3" t="s">
        <v>25</v>
      </c>
      <c r="AM21" s="34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104</v>
      </c>
      <c r="O22" s="14">
        <v>40</v>
      </c>
      <c r="Q22" s="34">
        <f t="shared" si="5"/>
        <v>0</v>
      </c>
      <c r="R22" s="34"/>
      <c r="T22" s="3" t="s">
        <v>104</v>
      </c>
      <c r="U22" s="34">
        <v>40</v>
      </c>
      <c r="W22" s="34">
        <f t="shared" si="1"/>
        <v>0</v>
      </c>
      <c r="X22" s="34"/>
      <c r="Z22" s="3" t="s">
        <v>104</v>
      </c>
      <c r="AA22" s="34">
        <v>40</v>
      </c>
      <c r="AC22" s="34">
        <f t="shared" si="2"/>
        <v>0</v>
      </c>
      <c r="AD22" s="34"/>
      <c r="AF22" s="3" t="s">
        <v>104</v>
      </c>
      <c r="AG22" s="34">
        <v>40</v>
      </c>
      <c r="AI22" s="34">
        <f t="shared" si="3"/>
        <v>0</v>
      </c>
      <c r="AJ22" s="34"/>
      <c r="AL22" s="3" t="s">
        <v>104</v>
      </c>
      <c r="AM22" s="34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4">
        <f>O23*P23</f>
        <v>0</v>
      </c>
      <c r="R23" s="34"/>
      <c r="T23" s="3" t="s">
        <v>26</v>
      </c>
      <c r="U23" s="34">
        <v>40</v>
      </c>
      <c r="W23" s="34">
        <f>U23*V23</f>
        <v>0</v>
      </c>
      <c r="X23" s="34"/>
      <c r="Z23" s="3" t="s">
        <v>26</v>
      </c>
      <c r="AA23" s="34">
        <v>40</v>
      </c>
      <c r="AC23" s="34">
        <f>AA23*AB23</f>
        <v>0</v>
      </c>
      <c r="AD23" s="34"/>
      <c r="AF23" s="3" t="s">
        <v>26</v>
      </c>
      <c r="AG23" s="34">
        <v>40</v>
      </c>
      <c r="AI23" s="34">
        <f>AG23*AH23</f>
        <v>0</v>
      </c>
      <c r="AJ23" s="34"/>
      <c r="AL23" s="3" t="s">
        <v>26</v>
      </c>
      <c r="AM23" s="34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78</v>
      </c>
      <c r="O24" s="14">
        <f>110/$O$1</f>
        <v>100.91743119266054</v>
      </c>
      <c r="Q24" s="34">
        <f t="shared" ref="Q24:Q29" si="7">O24*P24</f>
        <v>0</v>
      </c>
      <c r="R24" s="34"/>
      <c r="T24" s="3" t="s">
        <v>78</v>
      </c>
      <c r="U24" s="34">
        <f>110/$O$1</f>
        <v>100.91743119266054</v>
      </c>
      <c r="W24" s="34">
        <f t="shared" ref="W24:W29" si="8">U24*V24</f>
        <v>0</v>
      </c>
      <c r="X24" s="34"/>
      <c r="Z24" s="3" t="s">
        <v>78</v>
      </c>
      <c r="AA24" s="34">
        <v>100.91743119266054</v>
      </c>
      <c r="AC24" s="34">
        <f t="shared" ref="AC24:AC29" si="9">AA24*AB24</f>
        <v>0</v>
      </c>
      <c r="AD24" s="34"/>
      <c r="AF24" s="3" t="s">
        <v>78</v>
      </c>
      <c r="AG24" s="34">
        <v>100.91743119266054</v>
      </c>
      <c r="AI24" s="34">
        <f t="shared" ref="AI24:AI29" si="10">AG24*AH24</f>
        <v>0</v>
      </c>
      <c r="AJ24" s="34"/>
      <c r="AL24" s="3" t="s">
        <v>78</v>
      </c>
      <c r="AM24" s="34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79</v>
      </c>
      <c r="O25" s="14">
        <v>103.63</v>
      </c>
      <c r="P25" s="3">
        <v>8</v>
      </c>
      <c r="Q25" s="34">
        <f t="shared" si="7"/>
        <v>829.04</v>
      </c>
      <c r="R25" s="34"/>
      <c r="T25" s="3" t="s">
        <v>79</v>
      </c>
      <c r="U25" s="34">
        <v>103.63</v>
      </c>
      <c r="W25" s="34">
        <f t="shared" si="8"/>
        <v>0</v>
      </c>
      <c r="X25" s="34"/>
      <c r="Z25" s="3" t="s">
        <v>79</v>
      </c>
      <c r="AA25" s="34">
        <v>103.63</v>
      </c>
      <c r="AC25" s="34">
        <f t="shared" si="9"/>
        <v>0</v>
      </c>
      <c r="AD25" s="34"/>
      <c r="AF25" s="3" t="s">
        <v>79</v>
      </c>
      <c r="AG25" s="34">
        <v>103.63</v>
      </c>
      <c r="AI25" s="34">
        <f t="shared" si="10"/>
        <v>0</v>
      </c>
      <c r="AJ25" s="34"/>
      <c r="AL25" s="3" t="s">
        <v>79</v>
      </c>
      <c r="AM25" s="34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105</v>
      </c>
      <c r="O26" s="14">
        <v>91.93</v>
      </c>
      <c r="P26" s="3">
        <v>8</v>
      </c>
      <c r="Q26" s="34">
        <f t="shared" si="7"/>
        <v>735.44</v>
      </c>
      <c r="R26" s="34"/>
      <c r="T26" s="3" t="s">
        <v>105</v>
      </c>
      <c r="U26" s="34">
        <v>91.93</v>
      </c>
      <c r="W26" s="34">
        <f t="shared" si="8"/>
        <v>0</v>
      </c>
      <c r="X26" s="34"/>
      <c r="Z26" s="3" t="s">
        <v>105</v>
      </c>
      <c r="AA26" s="34">
        <v>91.93</v>
      </c>
      <c r="AC26" s="34">
        <f t="shared" si="9"/>
        <v>0</v>
      </c>
      <c r="AD26" s="34"/>
      <c r="AF26" s="3" t="s">
        <v>105</v>
      </c>
      <c r="AG26" s="34">
        <v>91.93</v>
      </c>
      <c r="AI26" s="34">
        <f t="shared" si="10"/>
        <v>0</v>
      </c>
      <c r="AJ26" s="34"/>
      <c r="AL26" s="3" t="s">
        <v>105</v>
      </c>
      <c r="AM26" s="34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80</v>
      </c>
      <c r="O27" s="14">
        <v>86.78</v>
      </c>
      <c r="Q27" s="34">
        <f t="shared" si="7"/>
        <v>0</v>
      </c>
      <c r="R27" s="34"/>
      <c r="T27" s="3" t="s">
        <v>80</v>
      </c>
      <c r="U27" s="34">
        <v>86.78</v>
      </c>
      <c r="W27" s="34">
        <f t="shared" si="8"/>
        <v>0</v>
      </c>
      <c r="X27" s="34"/>
      <c r="Z27" s="3" t="s">
        <v>80</v>
      </c>
      <c r="AA27" s="34">
        <v>86.78</v>
      </c>
      <c r="AC27" s="34">
        <f t="shared" si="9"/>
        <v>0</v>
      </c>
      <c r="AD27" s="34"/>
      <c r="AF27" s="3" t="s">
        <v>80</v>
      </c>
      <c r="AG27" s="34">
        <v>86.78</v>
      </c>
      <c r="AI27" s="34">
        <f t="shared" si="10"/>
        <v>0</v>
      </c>
      <c r="AJ27" s="34"/>
      <c r="AL27" s="3" t="s">
        <v>80</v>
      </c>
      <c r="AM27" s="34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103</v>
      </c>
      <c r="O28" s="14">
        <v>76.69</v>
      </c>
      <c r="Q28" s="34">
        <f t="shared" si="7"/>
        <v>0</v>
      </c>
      <c r="R28" s="34"/>
      <c r="T28" s="3" t="s">
        <v>103</v>
      </c>
      <c r="U28" s="34">
        <v>76.69</v>
      </c>
      <c r="W28" s="34">
        <f t="shared" si="8"/>
        <v>0</v>
      </c>
      <c r="X28" s="34"/>
      <c r="Z28" s="3" t="s">
        <v>103</v>
      </c>
      <c r="AA28" s="34">
        <v>76.69</v>
      </c>
      <c r="AC28" s="34">
        <f t="shared" si="9"/>
        <v>0</v>
      </c>
      <c r="AD28" s="34"/>
      <c r="AF28" s="3" t="s">
        <v>103</v>
      </c>
      <c r="AG28" s="34">
        <v>76.69</v>
      </c>
      <c r="AI28" s="34">
        <f t="shared" si="10"/>
        <v>0</v>
      </c>
      <c r="AJ28" s="34"/>
      <c r="AL28" s="3" t="s">
        <v>103</v>
      </c>
      <c r="AM28" s="34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81</v>
      </c>
      <c r="O29" s="14">
        <v>76.69</v>
      </c>
      <c r="Q29" s="34">
        <f t="shared" si="7"/>
        <v>0</v>
      </c>
      <c r="R29" s="34"/>
      <c r="T29" s="3" t="s">
        <v>81</v>
      </c>
      <c r="U29" s="34">
        <v>76.69</v>
      </c>
      <c r="W29" s="34">
        <f t="shared" si="8"/>
        <v>0</v>
      </c>
      <c r="X29" s="34"/>
      <c r="Z29" s="3" t="s">
        <v>81</v>
      </c>
      <c r="AA29" s="34">
        <v>76.69</v>
      </c>
      <c r="AC29" s="34">
        <f t="shared" si="9"/>
        <v>0</v>
      </c>
      <c r="AD29" s="34"/>
      <c r="AF29" s="3" t="s">
        <v>81</v>
      </c>
      <c r="AG29" s="34">
        <v>76.69</v>
      </c>
      <c r="AI29" s="34">
        <f t="shared" si="10"/>
        <v>0</v>
      </c>
      <c r="AJ29" s="34"/>
      <c r="AL29" s="3" t="s">
        <v>81</v>
      </c>
      <c r="AM29" s="34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4"/>
      <c r="R30" s="34"/>
      <c r="U30" s="34"/>
      <c r="W30" s="34"/>
      <c r="X30" s="34"/>
      <c r="AA30" s="34"/>
      <c r="AC30" s="34"/>
      <c r="AD30" s="34"/>
      <c r="AG30" s="34"/>
      <c r="AI30" s="34"/>
      <c r="AJ30" s="34"/>
      <c r="AM30" s="34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4"/>
      <c r="R31" s="34"/>
      <c r="T31" s="32" t="s">
        <v>36</v>
      </c>
      <c r="U31" s="34">
        <f>G34</f>
        <v>0</v>
      </c>
      <c r="W31" s="34"/>
      <c r="X31" s="34"/>
      <c r="Z31" s="32" t="s">
        <v>36</v>
      </c>
      <c r="AA31" s="34">
        <f>H34</f>
        <v>0</v>
      </c>
      <c r="AC31" s="34"/>
      <c r="AD31" s="34"/>
      <c r="AF31" s="32" t="s">
        <v>36</v>
      </c>
      <c r="AG31" s="34">
        <f>I34</f>
        <v>0</v>
      </c>
      <c r="AI31" s="34"/>
      <c r="AJ31" s="34"/>
      <c r="AL31" s="32" t="s">
        <v>36</v>
      </c>
      <c r="AM31" s="34">
        <f>J34</f>
        <v>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4"/>
      <c r="R32" s="34"/>
      <c r="W32" s="34"/>
      <c r="X32" s="34"/>
      <c r="AC32" s="34"/>
      <c r="AD32" s="34"/>
    </row>
    <row r="33" spans="1:43" ht="20.25" customHeight="1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82</v>
      </c>
      <c r="H33" s="25" t="s">
        <v>83</v>
      </c>
      <c r="I33" s="25" t="s">
        <v>84</v>
      </c>
      <c r="J33" s="25" t="s">
        <v>85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13.6.9.7.2.7</v>
      </c>
      <c r="B34" s="21" t="str">
        <f>B5</f>
        <v>H2O Leakage Monitoring</v>
      </c>
      <c r="C34" s="38"/>
      <c r="D34" s="22">
        <f>SUM(P9:P23)+SUM(V9:V23)+SUM(AB9:AB23)+SUM(AH9:AH23)+SUM(AN9:AN23)</f>
        <v>0</v>
      </c>
      <c r="E34" s="23">
        <f>SUM(Q7+W7+AC7+AI7+AO7)</f>
        <v>1564.48</v>
      </c>
      <c r="F34" s="22">
        <f>SUM(S9+Y9+AE9+AK9+AQ9)</f>
        <v>0</v>
      </c>
      <c r="G34" s="27">
        <f>SUM(G9:G32)</f>
        <v>0</v>
      </c>
      <c r="H34" s="27">
        <f>SUM(H9:H32)</f>
        <v>0</v>
      </c>
      <c r="I34" s="27">
        <f>SUM(I9:I32)</f>
        <v>0</v>
      </c>
      <c r="J34" s="27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8"/>
      <c r="H35" s="28"/>
      <c r="I35" s="28"/>
      <c r="J35" s="28"/>
      <c r="K35" s="7"/>
      <c r="L35" s="7"/>
      <c r="M35" s="7"/>
      <c r="N35" s="6"/>
      <c r="O35" s="6"/>
      <c r="P35" s="8"/>
      <c r="Q35" s="33"/>
      <c r="R35" s="33"/>
      <c r="S35" s="8"/>
      <c r="T35" s="8"/>
      <c r="U35" s="8"/>
      <c r="V35" s="8"/>
      <c r="W35" s="33"/>
      <c r="X35" s="33"/>
      <c r="Y35" s="8"/>
      <c r="Z35" s="8"/>
      <c r="AA35" s="8"/>
      <c r="AB35" s="8"/>
      <c r="AC35" s="33"/>
      <c r="AD35" s="33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72</v>
      </c>
      <c r="B36" s="40" t="s">
        <v>53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0" t="s">
        <v>98</v>
      </c>
      <c r="O37" s="50"/>
      <c r="P37" s="50"/>
      <c r="Q37" s="50"/>
      <c r="R37" s="50"/>
      <c r="S37" s="50"/>
      <c r="T37" s="49" t="s">
        <v>99</v>
      </c>
      <c r="U37" s="49"/>
      <c r="V37" s="49"/>
      <c r="W37" s="49"/>
      <c r="X37" s="49"/>
      <c r="Y37" s="49"/>
      <c r="Z37" s="49" t="s">
        <v>100</v>
      </c>
      <c r="AA37" s="49"/>
      <c r="AB37" s="49"/>
      <c r="AC37" s="49"/>
      <c r="AD37" s="49"/>
      <c r="AE37" s="49"/>
      <c r="AF37" s="49" t="s">
        <v>101</v>
      </c>
      <c r="AG37" s="49"/>
      <c r="AH37" s="49"/>
      <c r="AI37" s="49"/>
      <c r="AJ37" s="49"/>
      <c r="AK37" s="49"/>
      <c r="AL37" s="49" t="s">
        <v>102</v>
      </c>
      <c r="AM37" s="49"/>
      <c r="AN37" s="49"/>
      <c r="AO37" s="49"/>
      <c r="AP37" s="49"/>
      <c r="AQ37" s="49"/>
    </row>
    <row r="38" spans="1:43" outlineLevel="1" x14ac:dyDescent="0.3">
      <c r="A38" s="49" t="s">
        <v>8</v>
      </c>
      <c r="B38" s="49"/>
      <c r="C38" s="49"/>
      <c r="D38" s="49"/>
      <c r="E38" s="32" t="s">
        <v>10</v>
      </c>
      <c r="F38" s="32" t="s">
        <v>12</v>
      </c>
      <c r="G38" s="4" t="s">
        <v>77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4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4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4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4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E40" s="14"/>
      <c r="G40" s="26"/>
      <c r="H40" s="35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4">
        <f>O40*P40</f>
        <v>0</v>
      </c>
      <c r="R40" s="34"/>
      <c r="T40" s="3" t="s">
        <v>13</v>
      </c>
      <c r="U40" s="34">
        <v>77</v>
      </c>
      <c r="W40" s="34">
        <f>U40*V40</f>
        <v>0</v>
      </c>
      <c r="X40" s="34"/>
      <c r="Z40" s="3" t="s">
        <v>13</v>
      </c>
      <c r="AA40" s="34">
        <v>77</v>
      </c>
      <c r="AC40" s="34">
        <f>AA40*AB40</f>
        <v>0</v>
      </c>
      <c r="AD40" s="34"/>
      <c r="AF40" s="3" t="s">
        <v>13</v>
      </c>
      <c r="AG40" s="34">
        <v>77</v>
      </c>
      <c r="AI40" s="34">
        <f>AG40*AH40</f>
        <v>0</v>
      </c>
      <c r="AJ40" s="34"/>
      <c r="AL40" s="3" t="s">
        <v>13</v>
      </c>
      <c r="AM40" s="34">
        <v>77</v>
      </c>
      <c r="AO40" s="14">
        <f>AM40*AN40</f>
        <v>0</v>
      </c>
      <c r="AP40" s="14"/>
    </row>
    <row r="41" spans="1:43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4">
        <f>O41*P41</f>
        <v>0</v>
      </c>
      <c r="R41" s="34"/>
      <c r="T41" s="3" t="s">
        <v>14</v>
      </c>
      <c r="U41" s="34">
        <v>60</v>
      </c>
      <c r="W41" s="34">
        <f t="shared" ref="W41:W53" si="13">U41*V41</f>
        <v>0</v>
      </c>
      <c r="X41" s="34"/>
      <c r="Z41" s="3" t="s">
        <v>14</v>
      </c>
      <c r="AA41" s="34">
        <v>60</v>
      </c>
      <c r="AC41" s="34">
        <f t="shared" ref="AC41:AC53" si="14">AA41*AB41</f>
        <v>0</v>
      </c>
      <c r="AD41" s="34"/>
      <c r="AF41" s="3" t="s">
        <v>14</v>
      </c>
      <c r="AG41" s="34">
        <v>60</v>
      </c>
      <c r="AI41" s="34">
        <f t="shared" ref="AI41:AI53" si="15">AG41*AH41</f>
        <v>0</v>
      </c>
      <c r="AJ41" s="34"/>
      <c r="AL41" s="3" t="s">
        <v>14</v>
      </c>
      <c r="AM41" s="34">
        <v>60</v>
      </c>
      <c r="AO41" s="14">
        <f t="shared" ref="AO41:AO53" si="16">AM41*AN41</f>
        <v>0</v>
      </c>
      <c r="AP41" s="14"/>
    </row>
    <row r="42" spans="1:43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4">
        <f t="shared" ref="Q42:Q53" si="17">O42*P42</f>
        <v>0</v>
      </c>
      <c r="R42" s="34"/>
      <c r="T42" s="3" t="s">
        <v>15</v>
      </c>
      <c r="U42" s="34">
        <v>48</v>
      </c>
      <c r="W42" s="34">
        <f t="shared" si="13"/>
        <v>0</v>
      </c>
      <c r="X42" s="34"/>
      <c r="Z42" s="3" t="s">
        <v>15</v>
      </c>
      <c r="AA42" s="34">
        <v>48</v>
      </c>
      <c r="AC42" s="34">
        <f t="shared" si="14"/>
        <v>0</v>
      </c>
      <c r="AD42" s="34"/>
      <c r="AF42" s="3" t="s">
        <v>15</v>
      </c>
      <c r="AG42" s="34">
        <v>48</v>
      </c>
      <c r="AI42" s="34">
        <f t="shared" si="15"/>
        <v>0</v>
      </c>
      <c r="AJ42" s="34"/>
      <c r="AL42" s="3" t="s">
        <v>15</v>
      </c>
      <c r="AM42" s="34">
        <v>48</v>
      </c>
      <c r="AO42" s="14">
        <f t="shared" si="16"/>
        <v>0</v>
      </c>
      <c r="AP42" s="14"/>
    </row>
    <row r="43" spans="1:43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4">
        <f t="shared" si="17"/>
        <v>0</v>
      </c>
      <c r="R43" s="34"/>
      <c r="T43" s="3" t="s">
        <v>16</v>
      </c>
      <c r="U43" s="34">
        <v>77</v>
      </c>
      <c r="W43" s="34">
        <f t="shared" si="13"/>
        <v>0</v>
      </c>
      <c r="X43" s="34"/>
      <c r="Z43" s="3" t="s">
        <v>16</v>
      </c>
      <c r="AA43" s="34">
        <v>77</v>
      </c>
      <c r="AC43" s="34">
        <f t="shared" si="14"/>
        <v>0</v>
      </c>
      <c r="AD43" s="34"/>
      <c r="AF43" s="3" t="s">
        <v>16</v>
      </c>
      <c r="AG43" s="34">
        <v>77</v>
      </c>
      <c r="AI43" s="34">
        <f t="shared" si="15"/>
        <v>0</v>
      </c>
      <c r="AJ43" s="34"/>
      <c r="AL43" s="3" t="s">
        <v>16</v>
      </c>
      <c r="AM43" s="34">
        <v>77</v>
      </c>
      <c r="AO43" s="14">
        <f t="shared" si="16"/>
        <v>0</v>
      </c>
      <c r="AP43" s="14"/>
    </row>
    <row r="44" spans="1:43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4">
        <f t="shared" si="17"/>
        <v>0</v>
      </c>
      <c r="R44" s="34"/>
      <c r="T44" s="3" t="s">
        <v>17</v>
      </c>
      <c r="U44" s="34">
        <v>60</v>
      </c>
      <c r="W44" s="34">
        <f t="shared" si="13"/>
        <v>0</v>
      </c>
      <c r="X44" s="34"/>
      <c r="Z44" s="3" t="s">
        <v>17</v>
      </c>
      <c r="AA44" s="34">
        <v>60</v>
      </c>
      <c r="AC44" s="34">
        <f t="shared" si="14"/>
        <v>0</v>
      </c>
      <c r="AD44" s="34"/>
      <c r="AF44" s="3" t="s">
        <v>17</v>
      </c>
      <c r="AG44" s="34">
        <v>60</v>
      </c>
      <c r="AI44" s="34">
        <f t="shared" si="15"/>
        <v>0</v>
      </c>
      <c r="AJ44" s="34"/>
      <c r="AL44" s="3" t="s">
        <v>17</v>
      </c>
      <c r="AM44" s="34">
        <v>60</v>
      </c>
      <c r="AO44" s="14">
        <f t="shared" si="16"/>
        <v>0</v>
      </c>
      <c r="AP44" s="14"/>
    </row>
    <row r="45" spans="1:43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4">
        <f t="shared" si="17"/>
        <v>0</v>
      </c>
      <c r="R45" s="34"/>
      <c r="T45" s="3" t="s">
        <v>18</v>
      </c>
      <c r="U45" s="34">
        <v>48</v>
      </c>
      <c r="W45" s="34">
        <f t="shared" si="13"/>
        <v>0</v>
      </c>
      <c r="X45" s="34"/>
      <c r="Z45" s="3" t="s">
        <v>18</v>
      </c>
      <c r="AA45" s="34">
        <v>48</v>
      </c>
      <c r="AC45" s="34">
        <f t="shared" si="14"/>
        <v>0</v>
      </c>
      <c r="AD45" s="34"/>
      <c r="AF45" s="3" t="s">
        <v>18</v>
      </c>
      <c r="AG45" s="34">
        <v>48</v>
      </c>
      <c r="AI45" s="34">
        <f t="shared" si="15"/>
        <v>0</v>
      </c>
      <c r="AJ45" s="34"/>
      <c r="AL45" s="3" t="s">
        <v>18</v>
      </c>
      <c r="AM45" s="34">
        <v>48</v>
      </c>
      <c r="AO45" s="14">
        <f t="shared" si="16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4">
        <f t="shared" si="17"/>
        <v>0</v>
      </c>
      <c r="R46" s="34"/>
      <c r="T46" s="3" t="s">
        <v>19</v>
      </c>
      <c r="U46" s="34">
        <v>60</v>
      </c>
      <c r="W46" s="34">
        <f t="shared" si="13"/>
        <v>0</v>
      </c>
      <c r="X46" s="34"/>
      <c r="Z46" s="3" t="s">
        <v>19</v>
      </c>
      <c r="AA46" s="34">
        <v>60</v>
      </c>
      <c r="AC46" s="34">
        <f t="shared" si="14"/>
        <v>0</v>
      </c>
      <c r="AD46" s="34"/>
      <c r="AF46" s="3" t="s">
        <v>19</v>
      </c>
      <c r="AG46" s="34">
        <v>60</v>
      </c>
      <c r="AI46" s="34">
        <f t="shared" si="15"/>
        <v>0</v>
      </c>
      <c r="AJ46" s="34"/>
      <c r="AL46" s="3" t="s">
        <v>19</v>
      </c>
      <c r="AM46" s="34">
        <v>60</v>
      </c>
      <c r="AO46" s="14">
        <f t="shared" si="16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4">
        <f t="shared" si="17"/>
        <v>0</v>
      </c>
      <c r="R47" s="34"/>
      <c r="T47" s="3" t="s">
        <v>20</v>
      </c>
      <c r="U47" s="34">
        <v>48</v>
      </c>
      <c r="W47" s="34">
        <f t="shared" si="13"/>
        <v>0</v>
      </c>
      <c r="X47" s="34"/>
      <c r="Z47" s="3" t="s">
        <v>20</v>
      </c>
      <c r="AA47" s="34">
        <v>48</v>
      </c>
      <c r="AC47" s="34">
        <f t="shared" si="14"/>
        <v>0</v>
      </c>
      <c r="AD47" s="34"/>
      <c r="AF47" s="3" t="s">
        <v>20</v>
      </c>
      <c r="AG47" s="34">
        <v>48</v>
      </c>
      <c r="AI47" s="34">
        <f t="shared" si="15"/>
        <v>0</v>
      </c>
      <c r="AJ47" s="34"/>
      <c r="AL47" s="3" t="s">
        <v>20</v>
      </c>
      <c r="AM47" s="34">
        <v>48</v>
      </c>
      <c r="AO47" s="14">
        <f t="shared" si="16"/>
        <v>0</v>
      </c>
      <c r="AP47" s="14"/>
    </row>
    <row r="48" spans="1:43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4">
        <f t="shared" si="17"/>
        <v>0</v>
      </c>
      <c r="R48" s="34"/>
      <c r="T48" s="3" t="s">
        <v>21</v>
      </c>
      <c r="U48" s="34">
        <v>40</v>
      </c>
      <c r="W48" s="34">
        <f t="shared" si="13"/>
        <v>0</v>
      </c>
      <c r="X48" s="34"/>
      <c r="Z48" s="3" t="s">
        <v>21</v>
      </c>
      <c r="AA48" s="34">
        <v>40</v>
      </c>
      <c r="AC48" s="34">
        <f t="shared" si="14"/>
        <v>0</v>
      </c>
      <c r="AD48" s="34"/>
      <c r="AF48" s="3" t="s">
        <v>21</v>
      </c>
      <c r="AG48" s="34">
        <v>40</v>
      </c>
      <c r="AI48" s="34">
        <f t="shared" si="15"/>
        <v>0</v>
      </c>
      <c r="AJ48" s="34"/>
      <c r="AL48" s="3" t="s">
        <v>21</v>
      </c>
      <c r="AM48" s="34">
        <v>40</v>
      </c>
      <c r="AO48" s="14">
        <f t="shared" si="16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4">
        <f t="shared" si="17"/>
        <v>0</v>
      </c>
      <c r="R49" s="34"/>
      <c r="T49" s="3" t="s">
        <v>22</v>
      </c>
      <c r="U49" s="34">
        <v>48</v>
      </c>
      <c r="W49" s="34">
        <f t="shared" si="13"/>
        <v>0</v>
      </c>
      <c r="X49" s="34"/>
      <c r="Z49" s="3" t="s">
        <v>22</v>
      </c>
      <c r="AA49" s="34">
        <v>48</v>
      </c>
      <c r="AC49" s="34">
        <f t="shared" si="14"/>
        <v>0</v>
      </c>
      <c r="AD49" s="34"/>
      <c r="AF49" s="3" t="s">
        <v>22</v>
      </c>
      <c r="AG49" s="34">
        <v>48</v>
      </c>
      <c r="AI49" s="34">
        <f t="shared" si="15"/>
        <v>0</v>
      </c>
      <c r="AJ49" s="34"/>
      <c r="AL49" s="3" t="s">
        <v>22</v>
      </c>
      <c r="AM49" s="34">
        <v>48</v>
      </c>
      <c r="AO49" s="14">
        <f t="shared" si="16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4">
        <f t="shared" si="17"/>
        <v>0</v>
      </c>
      <c r="R50" s="34"/>
      <c r="T50" s="3" t="s">
        <v>23</v>
      </c>
      <c r="U50" s="34">
        <v>68</v>
      </c>
      <c r="W50" s="34">
        <f t="shared" si="13"/>
        <v>0</v>
      </c>
      <c r="X50" s="34"/>
      <c r="Z50" s="3" t="s">
        <v>23</v>
      </c>
      <c r="AA50" s="34">
        <v>68</v>
      </c>
      <c r="AC50" s="34">
        <f t="shared" si="14"/>
        <v>0</v>
      </c>
      <c r="AD50" s="34"/>
      <c r="AF50" s="3" t="s">
        <v>23</v>
      </c>
      <c r="AG50" s="34">
        <v>68</v>
      </c>
      <c r="AI50" s="34">
        <f t="shared" si="15"/>
        <v>0</v>
      </c>
      <c r="AJ50" s="34"/>
      <c r="AL50" s="3" t="s">
        <v>23</v>
      </c>
      <c r="AM50" s="34">
        <v>68</v>
      </c>
      <c r="AO50" s="14">
        <f t="shared" si="16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4">
        <f t="shared" si="17"/>
        <v>0</v>
      </c>
      <c r="R51" s="34"/>
      <c r="T51" s="3" t="s">
        <v>24</v>
      </c>
      <c r="U51" s="34">
        <v>95</v>
      </c>
      <c r="W51" s="34">
        <f t="shared" si="13"/>
        <v>0</v>
      </c>
      <c r="X51" s="34"/>
      <c r="Z51" s="3" t="s">
        <v>24</v>
      </c>
      <c r="AA51" s="34">
        <v>95</v>
      </c>
      <c r="AC51" s="34">
        <f t="shared" si="14"/>
        <v>0</v>
      </c>
      <c r="AD51" s="34"/>
      <c r="AF51" s="3" t="s">
        <v>24</v>
      </c>
      <c r="AG51" s="34">
        <v>95</v>
      </c>
      <c r="AI51" s="34">
        <f t="shared" si="15"/>
        <v>0</v>
      </c>
      <c r="AJ51" s="34"/>
      <c r="AL51" s="3" t="s">
        <v>24</v>
      </c>
      <c r="AM51" s="34">
        <v>95</v>
      </c>
      <c r="AO51" s="14">
        <f t="shared" si="16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4">
        <f t="shared" si="17"/>
        <v>0</v>
      </c>
      <c r="R52" s="34"/>
      <c r="T52" s="3" t="s">
        <v>25</v>
      </c>
      <c r="U52" s="34">
        <v>40</v>
      </c>
      <c r="W52" s="34">
        <f t="shared" si="13"/>
        <v>0</v>
      </c>
      <c r="X52" s="34"/>
      <c r="Z52" s="3" t="s">
        <v>25</v>
      </c>
      <c r="AA52" s="34">
        <v>40</v>
      </c>
      <c r="AC52" s="34">
        <f t="shared" si="14"/>
        <v>0</v>
      </c>
      <c r="AD52" s="34"/>
      <c r="AF52" s="3" t="s">
        <v>25</v>
      </c>
      <c r="AG52" s="34">
        <v>40</v>
      </c>
      <c r="AI52" s="34">
        <f t="shared" si="15"/>
        <v>0</v>
      </c>
      <c r="AJ52" s="34"/>
      <c r="AL52" s="3" t="s">
        <v>25</v>
      </c>
      <c r="AM52" s="34">
        <v>40</v>
      </c>
      <c r="AO52" s="14">
        <f t="shared" si="16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104</v>
      </c>
      <c r="O53" s="14">
        <v>40</v>
      </c>
      <c r="Q53" s="34">
        <f t="shared" si="17"/>
        <v>0</v>
      </c>
      <c r="R53" s="34"/>
      <c r="T53" s="3" t="s">
        <v>104</v>
      </c>
      <c r="U53" s="34">
        <v>40</v>
      </c>
      <c r="W53" s="34">
        <f t="shared" si="13"/>
        <v>0</v>
      </c>
      <c r="X53" s="34"/>
      <c r="Z53" s="3" t="s">
        <v>104</v>
      </c>
      <c r="AA53" s="34">
        <v>40</v>
      </c>
      <c r="AC53" s="34">
        <f t="shared" si="14"/>
        <v>0</v>
      </c>
      <c r="AD53" s="34"/>
      <c r="AF53" s="3" t="s">
        <v>104</v>
      </c>
      <c r="AG53" s="34">
        <v>40</v>
      </c>
      <c r="AI53" s="34">
        <f t="shared" si="15"/>
        <v>0</v>
      </c>
      <c r="AJ53" s="34"/>
      <c r="AL53" s="3" t="s">
        <v>104</v>
      </c>
      <c r="AM53" s="34">
        <v>40</v>
      </c>
      <c r="AO53" s="14">
        <f t="shared" si="16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4">
        <f>O54*P54</f>
        <v>0</v>
      </c>
      <c r="R54" s="34"/>
      <c r="T54" s="3" t="s">
        <v>26</v>
      </c>
      <c r="U54" s="34">
        <v>40</v>
      </c>
      <c r="W54" s="34">
        <f>U54*V54</f>
        <v>0</v>
      </c>
      <c r="X54" s="34"/>
      <c r="Z54" s="3" t="s">
        <v>26</v>
      </c>
      <c r="AA54" s="34">
        <v>40</v>
      </c>
      <c r="AC54" s="34">
        <f>AA54*AB54</f>
        <v>0</v>
      </c>
      <c r="AD54" s="34"/>
      <c r="AF54" s="3" t="s">
        <v>26</v>
      </c>
      <c r="AG54" s="34">
        <v>40</v>
      </c>
      <c r="AI54" s="34">
        <f>AG54*AH54</f>
        <v>0</v>
      </c>
      <c r="AJ54" s="34"/>
      <c r="AL54" s="3" t="s">
        <v>26</v>
      </c>
      <c r="AM54" s="34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78</v>
      </c>
      <c r="O55" s="14">
        <v>100.91743119266054</v>
      </c>
      <c r="Q55" s="34">
        <f t="shared" ref="Q55:Q60" si="18">O55*P55</f>
        <v>0</v>
      </c>
      <c r="R55" s="34"/>
      <c r="T55" s="3" t="s">
        <v>78</v>
      </c>
      <c r="U55" s="34">
        <v>100.91743119266054</v>
      </c>
      <c r="W55" s="34">
        <f t="shared" ref="W55:W60" si="19">U55*V55</f>
        <v>0</v>
      </c>
      <c r="X55" s="34"/>
      <c r="Z55" s="3" t="s">
        <v>78</v>
      </c>
      <c r="AA55" s="34">
        <v>100.91743119266054</v>
      </c>
      <c r="AC55" s="34">
        <f t="shared" ref="AC55:AC60" si="20">AA55*AB55</f>
        <v>0</v>
      </c>
      <c r="AD55" s="34"/>
      <c r="AF55" s="3" t="s">
        <v>78</v>
      </c>
      <c r="AG55" s="34">
        <v>100.91743119266054</v>
      </c>
      <c r="AI55" s="34">
        <f t="shared" ref="AI55:AI60" si="21">AG55*AH55</f>
        <v>0</v>
      </c>
      <c r="AJ55" s="34"/>
      <c r="AL55" s="3" t="s">
        <v>78</v>
      </c>
      <c r="AM55" s="34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79</v>
      </c>
      <c r="O56" s="14">
        <v>103.63</v>
      </c>
      <c r="Q56" s="34">
        <f t="shared" si="18"/>
        <v>0</v>
      </c>
      <c r="R56" s="34"/>
      <c r="T56" s="3" t="s">
        <v>79</v>
      </c>
      <c r="U56" s="34">
        <v>103.63</v>
      </c>
      <c r="W56" s="34">
        <f t="shared" si="19"/>
        <v>0</v>
      </c>
      <c r="X56" s="34"/>
      <c r="Z56" s="3" t="s">
        <v>79</v>
      </c>
      <c r="AA56" s="34">
        <v>103.63</v>
      </c>
      <c r="AC56" s="34">
        <f t="shared" si="20"/>
        <v>0</v>
      </c>
      <c r="AD56" s="34"/>
      <c r="AF56" s="3" t="s">
        <v>79</v>
      </c>
      <c r="AG56" s="34">
        <v>103.63</v>
      </c>
      <c r="AI56" s="34">
        <f t="shared" si="21"/>
        <v>0</v>
      </c>
      <c r="AJ56" s="34"/>
      <c r="AL56" s="3" t="s">
        <v>79</v>
      </c>
      <c r="AM56" s="34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105</v>
      </c>
      <c r="O57" s="14">
        <v>91.93</v>
      </c>
      <c r="Q57" s="34">
        <f t="shared" si="18"/>
        <v>0</v>
      </c>
      <c r="R57" s="34"/>
      <c r="T57" s="3" t="s">
        <v>105</v>
      </c>
      <c r="U57" s="34">
        <v>91.93</v>
      </c>
      <c r="W57" s="34">
        <f t="shared" si="19"/>
        <v>0</v>
      </c>
      <c r="X57" s="34"/>
      <c r="Z57" s="3" t="s">
        <v>105</v>
      </c>
      <c r="AA57" s="34">
        <v>91.93</v>
      </c>
      <c r="AC57" s="34">
        <f t="shared" si="20"/>
        <v>0</v>
      </c>
      <c r="AD57" s="34"/>
      <c r="AF57" s="3" t="s">
        <v>105</v>
      </c>
      <c r="AG57" s="34">
        <v>91.93</v>
      </c>
      <c r="AI57" s="34">
        <f t="shared" si="21"/>
        <v>0</v>
      </c>
      <c r="AJ57" s="34"/>
      <c r="AL57" s="3" t="s">
        <v>105</v>
      </c>
      <c r="AM57" s="34">
        <v>91.93</v>
      </c>
      <c r="AO57" s="14">
        <f t="shared" si="22"/>
        <v>0</v>
      </c>
      <c r="AP57" s="14"/>
    </row>
    <row r="58" spans="4:42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80</v>
      </c>
      <c r="O58" s="14">
        <v>86.78</v>
      </c>
      <c r="Q58" s="34">
        <f t="shared" si="18"/>
        <v>0</v>
      </c>
      <c r="R58" s="34"/>
      <c r="T58" s="3" t="s">
        <v>80</v>
      </c>
      <c r="U58" s="34">
        <v>86.78</v>
      </c>
      <c r="W58" s="34">
        <f t="shared" si="19"/>
        <v>0</v>
      </c>
      <c r="X58" s="34"/>
      <c r="Z58" s="3" t="s">
        <v>80</v>
      </c>
      <c r="AA58" s="34">
        <v>86.78</v>
      </c>
      <c r="AC58" s="34">
        <f t="shared" si="20"/>
        <v>0</v>
      </c>
      <c r="AD58" s="34"/>
      <c r="AF58" s="3" t="s">
        <v>80</v>
      </c>
      <c r="AG58" s="34">
        <v>86.78</v>
      </c>
      <c r="AI58" s="34">
        <f t="shared" si="21"/>
        <v>0</v>
      </c>
      <c r="AJ58" s="34"/>
      <c r="AL58" s="3" t="s">
        <v>80</v>
      </c>
      <c r="AM58" s="34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103</v>
      </c>
      <c r="O59" s="14">
        <v>76.69</v>
      </c>
      <c r="Q59" s="34">
        <f t="shared" si="18"/>
        <v>0</v>
      </c>
      <c r="R59" s="34"/>
      <c r="T59" s="3" t="s">
        <v>103</v>
      </c>
      <c r="U59" s="34">
        <v>76.69</v>
      </c>
      <c r="W59" s="34">
        <f t="shared" si="19"/>
        <v>0</v>
      </c>
      <c r="X59" s="34"/>
      <c r="Z59" s="3" t="s">
        <v>103</v>
      </c>
      <c r="AA59" s="34">
        <v>76.69</v>
      </c>
      <c r="AC59" s="34">
        <f t="shared" si="20"/>
        <v>0</v>
      </c>
      <c r="AD59" s="34"/>
      <c r="AF59" s="3" t="s">
        <v>103</v>
      </c>
      <c r="AG59" s="34">
        <v>76.69</v>
      </c>
      <c r="AI59" s="34">
        <f t="shared" si="21"/>
        <v>0</v>
      </c>
      <c r="AJ59" s="34"/>
      <c r="AL59" s="3" t="s">
        <v>103</v>
      </c>
      <c r="AM59" s="34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81</v>
      </c>
      <c r="O60" s="14">
        <v>76.69</v>
      </c>
      <c r="Q60" s="34">
        <f t="shared" si="18"/>
        <v>0</v>
      </c>
      <c r="R60" s="34"/>
      <c r="T60" s="3" t="s">
        <v>81</v>
      </c>
      <c r="U60" s="34">
        <v>76.69</v>
      </c>
      <c r="W60" s="34">
        <f t="shared" si="19"/>
        <v>0</v>
      </c>
      <c r="X60" s="34"/>
      <c r="Z60" s="3" t="s">
        <v>81</v>
      </c>
      <c r="AA60" s="34">
        <v>76.69</v>
      </c>
      <c r="AC60" s="34">
        <f t="shared" si="20"/>
        <v>0</v>
      </c>
      <c r="AD60" s="34"/>
      <c r="AF60" s="3" t="s">
        <v>81</v>
      </c>
      <c r="AG60" s="34">
        <v>76.69</v>
      </c>
      <c r="AI60" s="34">
        <f t="shared" si="21"/>
        <v>0</v>
      </c>
      <c r="AJ60" s="34"/>
      <c r="AL60" s="3" t="s">
        <v>81</v>
      </c>
      <c r="AM60" s="34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4"/>
      <c r="R61" s="34"/>
      <c r="U61" s="34"/>
      <c r="W61" s="34"/>
      <c r="X61" s="34"/>
      <c r="AA61" s="34"/>
      <c r="AC61" s="34"/>
      <c r="AD61" s="34"/>
      <c r="AG61" s="34"/>
      <c r="AI61" s="34"/>
      <c r="AJ61" s="34"/>
      <c r="AM61" s="34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4"/>
      <c r="R62" s="34"/>
      <c r="T62" s="32" t="s">
        <v>36</v>
      </c>
      <c r="U62" s="34">
        <f>G65</f>
        <v>0</v>
      </c>
      <c r="W62" s="34"/>
      <c r="X62" s="34"/>
      <c r="Z62" s="32" t="s">
        <v>36</v>
      </c>
      <c r="AA62" s="34">
        <f>H65</f>
        <v>0</v>
      </c>
      <c r="AC62" s="34"/>
      <c r="AD62" s="34"/>
      <c r="AF62" s="32" t="s">
        <v>36</v>
      </c>
      <c r="AG62" s="34">
        <f>I65</f>
        <v>0</v>
      </c>
      <c r="AI62" s="34"/>
      <c r="AJ62" s="34"/>
      <c r="AL62" s="32" t="s">
        <v>36</v>
      </c>
      <c r="AM62" s="34">
        <f>J65</f>
        <v>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4"/>
      <c r="R63" s="34"/>
      <c r="W63" s="34"/>
      <c r="X63" s="34"/>
      <c r="AC63" s="34"/>
      <c r="AD63" s="34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82</v>
      </c>
      <c r="H64" s="25" t="s">
        <v>83</v>
      </c>
      <c r="I64" s="25" t="s">
        <v>84</v>
      </c>
      <c r="J64" s="25" t="s">
        <v>85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13.6.9.7.2.9</v>
      </c>
      <c r="B65" s="24" t="str">
        <f>B36</f>
        <v>Remote Area Survailance (Video Camera)</v>
      </c>
      <c r="C65" s="30"/>
      <c r="D65" s="22">
        <f>SUM(P40:P54)+SUM(V40:V54)+SUM(AB40:AB54)+SUM(AH40:AH54)+SUM(AN40:AN54)</f>
        <v>0</v>
      </c>
      <c r="E65" s="23">
        <f>SUM(Q38+W38+AC38+AI38+AO38)</f>
        <v>0</v>
      </c>
      <c r="F65" s="22">
        <f>SUM(S40+Y40+AE40+AK40+AQ40)</f>
        <v>0</v>
      </c>
      <c r="G65" s="27">
        <f>SUM(G40:G63)</f>
        <v>0</v>
      </c>
      <c r="H65" s="27">
        <f t="shared" ref="H65:J65" si="23">SUM(H40:H63)</f>
        <v>0</v>
      </c>
      <c r="I65" s="27">
        <f t="shared" si="23"/>
        <v>0</v>
      </c>
      <c r="J65" s="27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8"/>
      <c r="H66" s="28"/>
      <c r="I66" s="28"/>
      <c r="J66" s="28"/>
      <c r="K66" s="7"/>
      <c r="L66" s="7"/>
      <c r="M66" s="7"/>
      <c r="N66" s="6"/>
      <c r="O66" s="6"/>
      <c r="P66" s="8"/>
      <c r="Q66" s="33"/>
      <c r="R66" s="33"/>
      <c r="S66" s="8"/>
      <c r="T66" s="8"/>
      <c r="U66" s="8"/>
      <c r="V66" s="8"/>
      <c r="W66" s="33"/>
      <c r="X66" s="33"/>
      <c r="Y66" s="8"/>
      <c r="Z66" s="8"/>
      <c r="AA66" s="8"/>
      <c r="AB66" s="8"/>
      <c r="AC66" s="33"/>
      <c r="AD66" s="33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73</v>
      </c>
      <c r="B67" s="40" t="s">
        <v>54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0" t="s">
        <v>98</v>
      </c>
      <c r="O68" s="50"/>
      <c r="P68" s="50"/>
      <c r="Q68" s="50"/>
      <c r="R68" s="50"/>
      <c r="S68" s="50"/>
      <c r="T68" s="49" t="s">
        <v>99</v>
      </c>
      <c r="U68" s="49"/>
      <c r="V68" s="49"/>
      <c r="W68" s="49"/>
      <c r="X68" s="49"/>
      <c r="Y68" s="49"/>
      <c r="Z68" s="49" t="s">
        <v>100</v>
      </c>
      <c r="AA68" s="49"/>
      <c r="AB68" s="49"/>
      <c r="AC68" s="49"/>
      <c r="AD68" s="49"/>
      <c r="AE68" s="49"/>
      <c r="AF68" s="49" t="s">
        <v>101</v>
      </c>
      <c r="AG68" s="49"/>
      <c r="AH68" s="49"/>
      <c r="AI68" s="49"/>
      <c r="AJ68" s="49"/>
      <c r="AK68" s="49"/>
      <c r="AL68" s="49" t="s">
        <v>102</v>
      </c>
      <c r="AM68" s="49"/>
      <c r="AN68" s="49"/>
      <c r="AO68" s="49"/>
      <c r="AP68" s="49"/>
      <c r="AQ68" s="49"/>
    </row>
    <row r="69" spans="1:43" ht="20.25" customHeight="1" outlineLevel="1" x14ac:dyDescent="0.3">
      <c r="A69" s="49" t="s">
        <v>8</v>
      </c>
      <c r="B69" s="49"/>
      <c r="C69" s="49"/>
      <c r="D69" s="49"/>
      <c r="E69" s="32" t="s">
        <v>10</v>
      </c>
      <c r="F69" s="32" t="s">
        <v>12</v>
      </c>
      <c r="G69" s="4" t="s">
        <v>77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4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4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4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4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4">
        <f>O71*P71</f>
        <v>0</v>
      </c>
      <c r="R71" s="34"/>
      <c r="T71" s="3" t="s">
        <v>13</v>
      </c>
      <c r="U71" s="34">
        <v>77</v>
      </c>
      <c r="W71" s="34">
        <f>U71*V71</f>
        <v>0</v>
      </c>
      <c r="X71" s="34"/>
      <c r="Z71" s="3" t="s">
        <v>13</v>
      </c>
      <c r="AA71" s="34">
        <v>77</v>
      </c>
      <c r="AC71" s="34">
        <f>AA71*AB71</f>
        <v>0</v>
      </c>
      <c r="AD71" s="34"/>
      <c r="AF71" s="3" t="s">
        <v>13</v>
      </c>
      <c r="AG71" s="34">
        <v>77</v>
      </c>
      <c r="AI71" s="34">
        <f>AG71*AH71</f>
        <v>0</v>
      </c>
      <c r="AJ71" s="34"/>
      <c r="AL71" s="3" t="s">
        <v>13</v>
      </c>
      <c r="AM71" s="34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4">
        <f>O72*P72</f>
        <v>0</v>
      </c>
      <c r="R72" s="34"/>
      <c r="T72" s="3" t="s">
        <v>14</v>
      </c>
      <c r="U72" s="34">
        <v>60</v>
      </c>
      <c r="W72" s="34">
        <f t="shared" ref="W72:W84" si="25">U72*V72</f>
        <v>0</v>
      </c>
      <c r="X72" s="34"/>
      <c r="Z72" s="3" t="s">
        <v>14</v>
      </c>
      <c r="AA72" s="34">
        <v>60</v>
      </c>
      <c r="AC72" s="34">
        <f t="shared" ref="AC72:AC84" si="26">AA72*AB72</f>
        <v>0</v>
      </c>
      <c r="AD72" s="34"/>
      <c r="AF72" s="3" t="s">
        <v>14</v>
      </c>
      <c r="AG72" s="34">
        <v>60</v>
      </c>
      <c r="AI72" s="34">
        <f t="shared" ref="AI72:AI84" si="27">AG72*AH72</f>
        <v>0</v>
      </c>
      <c r="AJ72" s="34"/>
      <c r="AL72" s="3" t="s">
        <v>14</v>
      </c>
      <c r="AM72" s="34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4">
        <f t="shared" ref="Q73:Q84" si="29">O73*P73</f>
        <v>0</v>
      </c>
      <c r="R73" s="34"/>
      <c r="T73" s="3" t="s">
        <v>15</v>
      </c>
      <c r="U73" s="34">
        <v>48</v>
      </c>
      <c r="W73" s="34">
        <f t="shared" si="25"/>
        <v>0</v>
      </c>
      <c r="X73" s="34"/>
      <c r="Z73" s="3" t="s">
        <v>15</v>
      </c>
      <c r="AA73" s="34">
        <v>48</v>
      </c>
      <c r="AC73" s="34">
        <f t="shared" si="26"/>
        <v>0</v>
      </c>
      <c r="AD73" s="34"/>
      <c r="AF73" s="3" t="s">
        <v>15</v>
      </c>
      <c r="AG73" s="34">
        <v>48</v>
      </c>
      <c r="AI73" s="34">
        <f t="shared" si="27"/>
        <v>0</v>
      </c>
      <c r="AJ73" s="34"/>
      <c r="AL73" s="3" t="s">
        <v>15</v>
      </c>
      <c r="AM73" s="34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4">
        <f t="shared" si="29"/>
        <v>0</v>
      </c>
      <c r="R74" s="34"/>
      <c r="T74" s="3" t="s">
        <v>16</v>
      </c>
      <c r="U74" s="34">
        <v>77</v>
      </c>
      <c r="W74" s="34">
        <f t="shared" si="25"/>
        <v>0</v>
      </c>
      <c r="X74" s="34"/>
      <c r="Z74" s="3" t="s">
        <v>16</v>
      </c>
      <c r="AA74" s="34">
        <v>77</v>
      </c>
      <c r="AC74" s="34">
        <f t="shared" si="26"/>
        <v>0</v>
      </c>
      <c r="AD74" s="34"/>
      <c r="AF74" s="3" t="s">
        <v>16</v>
      </c>
      <c r="AG74" s="34">
        <v>77</v>
      </c>
      <c r="AI74" s="34">
        <f t="shared" si="27"/>
        <v>0</v>
      </c>
      <c r="AJ74" s="34"/>
      <c r="AL74" s="3" t="s">
        <v>16</v>
      </c>
      <c r="AM74" s="34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4">
        <f t="shared" si="29"/>
        <v>0</v>
      </c>
      <c r="R75" s="34"/>
      <c r="T75" s="3" t="s">
        <v>17</v>
      </c>
      <c r="U75" s="34">
        <v>60</v>
      </c>
      <c r="W75" s="34">
        <f t="shared" si="25"/>
        <v>0</v>
      </c>
      <c r="X75" s="34"/>
      <c r="Z75" s="3" t="s">
        <v>17</v>
      </c>
      <c r="AA75" s="34">
        <v>60</v>
      </c>
      <c r="AC75" s="34">
        <f t="shared" si="26"/>
        <v>0</v>
      </c>
      <c r="AD75" s="34"/>
      <c r="AF75" s="3" t="s">
        <v>17</v>
      </c>
      <c r="AG75" s="34">
        <v>60</v>
      </c>
      <c r="AI75" s="34">
        <f t="shared" si="27"/>
        <v>0</v>
      </c>
      <c r="AJ75" s="34"/>
      <c r="AL75" s="3" t="s">
        <v>17</v>
      </c>
      <c r="AM75" s="34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4">
        <f t="shared" si="29"/>
        <v>0</v>
      </c>
      <c r="R76" s="34"/>
      <c r="T76" s="3" t="s">
        <v>18</v>
      </c>
      <c r="U76" s="34">
        <v>48</v>
      </c>
      <c r="W76" s="34">
        <f t="shared" si="25"/>
        <v>0</v>
      </c>
      <c r="X76" s="34"/>
      <c r="Z76" s="3" t="s">
        <v>18</v>
      </c>
      <c r="AA76" s="34">
        <v>48</v>
      </c>
      <c r="AC76" s="34">
        <f t="shared" si="26"/>
        <v>0</v>
      </c>
      <c r="AD76" s="34"/>
      <c r="AF76" s="3" t="s">
        <v>18</v>
      </c>
      <c r="AG76" s="34">
        <v>48</v>
      </c>
      <c r="AI76" s="34">
        <f t="shared" si="27"/>
        <v>0</v>
      </c>
      <c r="AJ76" s="34"/>
      <c r="AL76" s="3" t="s">
        <v>18</v>
      </c>
      <c r="AM76" s="34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4">
        <f t="shared" si="29"/>
        <v>0</v>
      </c>
      <c r="R77" s="34"/>
      <c r="T77" s="3" t="s">
        <v>19</v>
      </c>
      <c r="U77" s="34">
        <v>60</v>
      </c>
      <c r="W77" s="34">
        <f t="shared" si="25"/>
        <v>0</v>
      </c>
      <c r="X77" s="34"/>
      <c r="Z77" s="3" t="s">
        <v>19</v>
      </c>
      <c r="AA77" s="34">
        <v>60</v>
      </c>
      <c r="AC77" s="34">
        <f t="shared" si="26"/>
        <v>0</v>
      </c>
      <c r="AD77" s="34"/>
      <c r="AF77" s="3" t="s">
        <v>19</v>
      </c>
      <c r="AG77" s="34">
        <v>60</v>
      </c>
      <c r="AI77" s="34">
        <f t="shared" si="27"/>
        <v>0</v>
      </c>
      <c r="AJ77" s="34"/>
      <c r="AL77" s="3" t="s">
        <v>19</v>
      </c>
      <c r="AM77" s="34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4">
        <f t="shared" si="29"/>
        <v>0</v>
      </c>
      <c r="R78" s="34"/>
      <c r="T78" s="3" t="s">
        <v>20</v>
      </c>
      <c r="U78" s="34">
        <v>48</v>
      </c>
      <c r="W78" s="34">
        <f t="shared" si="25"/>
        <v>0</v>
      </c>
      <c r="X78" s="34"/>
      <c r="Z78" s="3" t="s">
        <v>20</v>
      </c>
      <c r="AA78" s="34">
        <v>48</v>
      </c>
      <c r="AC78" s="34">
        <f t="shared" si="26"/>
        <v>0</v>
      </c>
      <c r="AD78" s="34"/>
      <c r="AF78" s="3" t="s">
        <v>20</v>
      </c>
      <c r="AG78" s="34">
        <v>48</v>
      </c>
      <c r="AI78" s="34">
        <f t="shared" si="27"/>
        <v>0</v>
      </c>
      <c r="AJ78" s="34"/>
      <c r="AL78" s="3" t="s">
        <v>20</v>
      </c>
      <c r="AM78" s="34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4">
        <f t="shared" si="29"/>
        <v>0</v>
      </c>
      <c r="R79" s="34"/>
      <c r="T79" s="3" t="s">
        <v>21</v>
      </c>
      <c r="U79" s="34">
        <v>40</v>
      </c>
      <c r="W79" s="34">
        <f t="shared" si="25"/>
        <v>0</v>
      </c>
      <c r="X79" s="34"/>
      <c r="Z79" s="3" t="s">
        <v>21</v>
      </c>
      <c r="AA79" s="34">
        <v>40</v>
      </c>
      <c r="AC79" s="34">
        <f t="shared" si="26"/>
        <v>0</v>
      </c>
      <c r="AD79" s="34"/>
      <c r="AF79" s="3" t="s">
        <v>21</v>
      </c>
      <c r="AG79" s="34">
        <v>40</v>
      </c>
      <c r="AI79" s="34">
        <f t="shared" si="27"/>
        <v>0</v>
      </c>
      <c r="AJ79" s="34"/>
      <c r="AL79" s="3" t="s">
        <v>21</v>
      </c>
      <c r="AM79" s="34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4">
        <f t="shared" si="29"/>
        <v>0</v>
      </c>
      <c r="R80" s="34"/>
      <c r="T80" s="3" t="s">
        <v>22</v>
      </c>
      <c r="U80" s="34">
        <v>48</v>
      </c>
      <c r="W80" s="34">
        <f t="shared" si="25"/>
        <v>0</v>
      </c>
      <c r="X80" s="34"/>
      <c r="Z80" s="3" t="s">
        <v>22</v>
      </c>
      <c r="AA80" s="34">
        <v>48</v>
      </c>
      <c r="AC80" s="34">
        <f t="shared" si="26"/>
        <v>0</v>
      </c>
      <c r="AD80" s="34"/>
      <c r="AF80" s="3" t="s">
        <v>22</v>
      </c>
      <c r="AG80" s="34">
        <v>48</v>
      </c>
      <c r="AI80" s="34">
        <f t="shared" si="27"/>
        <v>0</v>
      </c>
      <c r="AJ80" s="34"/>
      <c r="AL80" s="3" t="s">
        <v>22</v>
      </c>
      <c r="AM80" s="34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4">
        <f t="shared" si="29"/>
        <v>0</v>
      </c>
      <c r="R81" s="34"/>
      <c r="T81" s="3" t="s">
        <v>23</v>
      </c>
      <c r="U81" s="34">
        <v>68</v>
      </c>
      <c r="W81" s="34">
        <f t="shared" si="25"/>
        <v>0</v>
      </c>
      <c r="X81" s="34"/>
      <c r="Z81" s="3" t="s">
        <v>23</v>
      </c>
      <c r="AA81" s="34">
        <v>68</v>
      </c>
      <c r="AC81" s="34">
        <f t="shared" si="26"/>
        <v>0</v>
      </c>
      <c r="AD81" s="34"/>
      <c r="AF81" s="3" t="s">
        <v>23</v>
      </c>
      <c r="AG81" s="34">
        <v>68</v>
      </c>
      <c r="AI81" s="34">
        <f t="shared" si="27"/>
        <v>0</v>
      </c>
      <c r="AJ81" s="34"/>
      <c r="AL81" s="3" t="s">
        <v>23</v>
      </c>
      <c r="AM81" s="34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4">
        <f t="shared" si="29"/>
        <v>0</v>
      </c>
      <c r="R82" s="34"/>
      <c r="T82" s="3" t="s">
        <v>24</v>
      </c>
      <c r="U82" s="34">
        <v>95</v>
      </c>
      <c r="W82" s="34">
        <f t="shared" si="25"/>
        <v>0</v>
      </c>
      <c r="X82" s="34"/>
      <c r="Z82" s="3" t="s">
        <v>24</v>
      </c>
      <c r="AA82" s="34">
        <v>95</v>
      </c>
      <c r="AC82" s="34">
        <f t="shared" si="26"/>
        <v>0</v>
      </c>
      <c r="AD82" s="34"/>
      <c r="AF82" s="3" t="s">
        <v>24</v>
      </c>
      <c r="AG82" s="34">
        <v>95</v>
      </c>
      <c r="AI82" s="34">
        <f t="shared" si="27"/>
        <v>0</v>
      </c>
      <c r="AJ82" s="34"/>
      <c r="AL82" s="3" t="s">
        <v>24</v>
      </c>
      <c r="AM82" s="34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4">
        <f t="shared" si="29"/>
        <v>0</v>
      </c>
      <c r="R83" s="34"/>
      <c r="T83" s="3" t="s">
        <v>25</v>
      </c>
      <c r="U83" s="34">
        <v>40</v>
      </c>
      <c r="W83" s="34">
        <f t="shared" si="25"/>
        <v>0</v>
      </c>
      <c r="X83" s="34"/>
      <c r="Z83" s="3" t="s">
        <v>25</v>
      </c>
      <c r="AA83" s="34">
        <v>40</v>
      </c>
      <c r="AC83" s="34">
        <f t="shared" si="26"/>
        <v>0</v>
      </c>
      <c r="AD83" s="34"/>
      <c r="AF83" s="3" t="s">
        <v>25</v>
      </c>
      <c r="AG83" s="34">
        <v>40</v>
      </c>
      <c r="AI83" s="34">
        <f t="shared" si="27"/>
        <v>0</v>
      </c>
      <c r="AJ83" s="34"/>
      <c r="AL83" s="3" t="s">
        <v>25</v>
      </c>
      <c r="AM83" s="34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104</v>
      </c>
      <c r="O84" s="14">
        <v>40</v>
      </c>
      <c r="Q84" s="34">
        <f t="shared" si="29"/>
        <v>0</v>
      </c>
      <c r="R84" s="34"/>
      <c r="T84" s="3" t="s">
        <v>104</v>
      </c>
      <c r="U84" s="34">
        <v>40</v>
      </c>
      <c r="W84" s="34">
        <f t="shared" si="25"/>
        <v>0</v>
      </c>
      <c r="X84" s="34"/>
      <c r="Z84" s="3" t="s">
        <v>104</v>
      </c>
      <c r="AA84" s="34">
        <v>40</v>
      </c>
      <c r="AC84" s="34">
        <f t="shared" si="26"/>
        <v>0</v>
      </c>
      <c r="AD84" s="34"/>
      <c r="AF84" s="3" t="s">
        <v>104</v>
      </c>
      <c r="AG84" s="34">
        <v>40</v>
      </c>
      <c r="AI84" s="34">
        <f t="shared" si="27"/>
        <v>0</v>
      </c>
      <c r="AJ84" s="34"/>
      <c r="AL84" s="3" t="s">
        <v>104</v>
      </c>
      <c r="AM84" s="34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4">
        <f>O85*P85</f>
        <v>0</v>
      </c>
      <c r="R85" s="34"/>
      <c r="T85" s="3" t="s">
        <v>26</v>
      </c>
      <c r="U85" s="34">
        <v>40</v>
      </c>
      <c r="W85" s="34">
        <f>U85*V85</f>
        <v>0</v>
      </c>
      <c r="X85" s="34"/>
      <c r="Z85" s="3" t="s">
        <v>26</v>
      </c>
      <c r="AA85" s="34">
        <v>40</v>
      </c>
      <c r="AC85" s="34">
        <f>AA85*AB85</f>
        <v>0</v>
      </c>
      <c r="AD85" s="34"/>
      <c r="AF85" s="3" t="s">
        <v>26</v>
      </c>
      <c r="AG85" s="34">
        <v>40</v>
      </c>
      <c r="AI85" s="34">
        <f>AG85*AH85</f>
        <v>0</v>
      </c>
      <c r="AJ85" s="34"/>
      <c r="AL85" s="3" t="s">
        <v>26</v>
      </c>
      <c r="AM85" s="34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78</v>
      </c>
      <c r="O86" s="14">
        <v>100.91743119266054</v>
      </c>
      <c r="Q86" s="34">
        <f t="shared" ref="Q86:Q91" si="31">O86*P86</f>
        <v>0</v>
      </c>
      <c r="R86" s="34"/>
      <c r="T86" s="3" t="s">
        <v>78</v>
      </c>
      <c r="U86" s="34">
        <v>100.91743119266054</v>
      </c>
      <c r="W86" s="34">
        <f t="shared" ref="W86:W91" si="32">U86*V86</f>
        <v>0</v>
      </c>
      <c r="X86" s="34"/>
      <c r="Z86" s="3" t="s">
        <v>78</v>
      </c>
      <c r="AA86" s="34">
        <v>100.91743119266054</v>
      </c>
      <c r="AC86" s="34">
        <f t="shared" ref="AC86:AC91" si="33">AA86*AB86</f>
        <v>0</v>
      </c>
      <c r="AD86" s="34"/>
      <c r="AF86" s="3" t="s">
        <v>78</v>
      </c>
      <c r="AG86" s="34">
        <v>100.91743119266054</v>
      </c>
      <c r="AI86" s="34">
        <f t="shared" ref="AI86:AI91" si="34">AG86*AH86</f>
        <v>0</v>
      </c>
      <c r="AJ86" s="34"/>
      <c r="AL86" s="3" t="s">
        <v>78</v>
      </c>
      <c r="AM86" s="34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79</v>
      </c>
      <c r="O87" s="14">
        <v>103.63</v>
      </c>
      <c r="Q87" s="34">
        <f t="shared" si="31"/>
        <v>0</v>
      </c>
      <c r="R87" s="34"/>
      <c r="T87" s="3" t="s">
        <v>79</v>
      </c>
      <c r="U87" s="34">
        <v>103.63</v>
      </c>
      <c r="W87" s="34">
        <f t="shared" si="32"/>
        <v>0</v>
      </c>
      <c r="X87" s="34"/>
      <c r="Z87" s="3" t="s">
        <v>79</v>
      </c>
      <c r="AA87" s="34">
        <v>103.63</v>
      </c>
      <c r="AC87" s="34">
        <f t="shared" si="33"/>
        <v>0</v>
      </c>
      <c r="AD87" s="34"/>
      <c r="AF87" s="3" t="s">
        <v>79</v>
      </c>
      <c r="AG87" s="34">
        <v>103.63</v>
      </c>
      <c r="AI87" s="34">
        <f t="shared" si="34"/>
        <v>0</v>
      </c>
      <c r="AJ87" s="34"/>
      <c r="AL87" s="3" t="s">
        <v>79</v>
      </c>
      <c r="AM87" s="34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105</v>
      </c>
      <c r="O88" s="14">
        <v>91.93</v>
      </c>
      <c r="Q88" s="34">
        <f t="shared" si="31"/>
        <v>0</v>
      </c>
      <c r="R88" s="34"/>
      <c r="T88" s="3" t="s">
        <v>105</v>
      </c>
      <c r="U88" s="34">
        <v>91.93</v>
      </c>
      <c r="W88" s="34">
        <f t="shared" si="32"/>
        <v>0</v>
      </c>
      <c r="X88" s="34"/>
      <c r="Z88" s="3" t="s">
        <v>105</v>
      </c>
      <c r="AA88" s="34">
        <v>91.93</v>
      </c>
      <c r="AC88" s="34">
        <f t="shared" si="33"/>
        <v>0</v>
      </c>
      <c r="AD88" s="34"/>
      <c r="AF88" s="3" t="s">
        <v>105</v>
      </c>
      <c r="AG88" s="34">
        <v>91.93</v>
      </c>
      <c r="AI88" s="34">
        <f t="shared" si="34"/>
        <v>0</v>
      </c>
      <c r="AJ88" s="34"/>
      <c r="AL88" s="3" t="s">
        <v>105</v>
      </c>
      <c r="AM88" s="34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80</v>
      </c>
      <c r="O89" s="14">
        <v>86.78</v>
      </c>
      <c r="Q89" s="34">
        <f t="shared" si="31"/>
        <v>0</v>
      </c>
      <c r="R89" s="34"/>
      <c r="T89" s="3" t="s">
        <v>80</v>
      </c>
      <c r="U89" s="34">
        <v>86.78</v>
      </c>
      <c r="W89" s="34">
        <f t="shared" si="32"/>
        <v>0</v>
      </c>
      <c r="X89" s="34"/>
      <c r="Z89" s="3" t="s">
        <v>80</v>
      </c>
      <c r="AA89" s="34">
        <v>86.78</v>
      </c>
      <c r="AC89" s="34">
        <f t="shared" si="33"/>
        <v>0</v>
      </c>
      <c r="AD89" s="34"/>
      <c r="AF89" s="3" t="s">
        <v>80</v>
      </c>
      <c r="AG89" s="34">
        <v>86.78</v>
      </c>
      <c r="AI89" s="34">
        <f t="shared" si="34"/>
        <v>0</v>
      </c>
      <c r="AJ89" s="34"/>
      <c r="AL89" s="3" t="s">
        <v>80</v>
      </c>
      <c r="AM89" s="34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103</v>
      </c>
      <c r="O90" s="14">
        <v>76.69</v>
      </c>
      <c r="Q90" s="34">
        <f t="shared" si="31"/>
        <v>0</v>
      </c>
      <c r="R90" s="34"/>
      <c r="T90" s="3" t="s">
        <v>103</v>
      </c>
      <c r="U90" s="34">
        <v>76.69</v>
      </c>
      <c r="W90" s="34">
        <f t="shared" si="32"/>
        <v>0</v>
      </c>
      <c r="X90" s="34"/>
      <c r="Z90" s="3" t="s">
        <v>103</v>
      </c>
      <c r="AA90" s="34">
        <v>76.69</v>
      </c>
      <c r="AC90" s="34">
        <f t="shared" si="33"/>
        <v>0</v>
      </c>
      <c r="AD90" s="34"/>
      <c r="AF90" s="3" t="s">
        <v>103</v>
      </c>
      <c r="AG90" s="34">
        <v>76.69</v>
      </c>
      <c r="AI90" s="34">
        <f t="shared" si="34"/>
        <v>0</v>
      </c>
      <c r="AJ90" s="34"/>
      <c r="AL90" s="3" t="s">
        <v>103</v>
      </c>
      <c r="AM90" s="34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81</v>
      </c>
      <c r="O91" s="14">
        <v>76.69</v>
      </c>
      <c r="Q91" s="34">
        <f t="shared" si="31"/>
        <v>0</v>
      </c>
      <c r="R91" s="34"/>
      <c r="T91" s="3" t="s">
        <v>81</v>
      </c>
      <c r="U91" s="34">
        <v>76.69</v>
      </c>
      <c r="W91" s="34">
        <f t="shared" si="32"/>
        <v>0</v>
      </c>
      <c r="X91" s="34"/>
      <c r="Z91" s="3" t="s">
        <v>81</v>
      </c>
      <c r="AA91" s="34">
        <v>76.69</v>
      </c>
      <c r="AC91" s="34">
        <f t="shared" si="33"/>
        <v>0</v>
      </c>
      <c r="AD91" s="34"/>
      <c r="AF91" s="3" t="s">
        <v>81</v>
      </c>
      <c r="AG91" s="34">
        <v>76.69</v>
      </c>
      <c r="AI91" s="34">
        <f t="shared" si="34"/>
        <v>0</v>
      </c>
      <c r="AJ91" s="34"/>
      <c r="AL91" s="3" t="s">
        <v>81</v>
      </c>
      <c r="AM91" s="34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4"/>
      <c r="R92" s="34"/>
      <c r="U92" s="34"/>
      <c r="W92" s="34"/>
      <c r="X92" s="34"/>
      <c r="AA92" s="34"/>
      <c r="AC92" s="34"/>
      <c r="AD92" s="34"/>
      <c r="AG92" s="34"/>
      <c r="AI92" s="34"/>
      <c r="AJ92" s="34"/>
      <c r="AM92" s="34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4"/>
      <c r="R93" s="34"/>
      <c r="T93" s="32" t="s">
        <v>36</v>
      </c>
      <c r="U93" s="34">
        <f>G96</f>
        <v>0</v>
      </c>
      <c r="W93" s="34"/>
      <c r="X93" s="34"/>
      <c r="Z93" s="32" t="s">
        <v>36</v>
      </c>
      <c r="AA93" s="34">
        <f>H96</f>
        <v>0</v>
      </c>
      <c r="AC93" s="34"/>
      <c r="AD93" s="34"/>
      <c r="AF93" s="32" t="s">
        <v>36</v>
      </c>
      <c r="AG93" s="34">
        <f>I96</f>
        <v>0</v>
      </c>
      <c r="AI93" s="34"/>
      <c r="AJ93" s="34"/>
      <c r="AL93" s="32" t="s">
        <v>36</v>
      </c>
      <c r="AM93" s="34">
        <f>J96</f>
        <v>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4"/>
      <c r="R94" s="34"/>
      <c r="W94" s="34"/>
      <c r="X94" s="34"/>
      <c r="AC94" s="34"/>
      <c r="AD94" s="34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82</v>
      </c>
      <c r="H95" s="26" t="s">
        <v>83</v>
      </c>
      <c r="I95" s="26" t="s">
        <v>84</v>
      </c>
      <c r="J95" s="26" t="s">
        <v>85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13.6.9.7.2.10</v>
      </c>
      <c r="B96" s="24" t="str">
        <f>B67</f>
        <v>Local Crane</v>
      </c>
      <c r="C96" s="30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7">
        <f>SUM(G71:G94)</f>
        <v>0</v>
      </c>
      <c r="H96" s="27">
        <f t="shared" ref="H96:J96" si="36">SUM(H71:H94)</f>
        <v>0</v>
      </c>
      <c r="I96" s="27">
        <f t="shared" si="36"/>
        <v>0</v>
      </c>
      <c r="J96" s="27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3"/>
      <c r="R97" s="33"/>
      <c r="S97" s="8"/>
      <c r="T97" s="8"/>
      <c r="U97" s="8"/>
      <c r="V97" s="8"/>
      <c r="W97" s="33"/>
      <c r="X97" s="33"/>
      <c r="Y97" s="8"/>
      <c r="Z97" s="8"/>
      <c r="AA97" s="8"/>
      <c r="AB97" s="8"/>
      <c r="AC97" s="33"/>
      <c r="AD97" s="33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pans="16:16" s="2" customFormat="1" x14ac:dyDescent="0.3">
      <c r="P113" s="3"/>
    </row>
    <row r="114" spans="16:16" s="2" customFormat="1" x14ac:dyDescent="0.3">
      <c r="P114" s="3"/>
    </row>
    <row r="115" spans="16:16" s="2" customFormat="1" x14ac:dyDescent="0.3"/>
    <row r="116" spans="16:16" s="2" customFormat="1" x14ac:dyDescent="0.3"/>
    <row r="117" spans="16:16" s="2" customFormat="1" x14ac:dyDescent="0.3">
      <c r="P117" s="3"/>
    </row>
    <row r="118" spans="16:16" s="2" customFormat="1" x14ac:dyDescent="0.3">
      <c r="P118" s="3"/>
    </row>
    <row r="119" spans="16:16" s="2" customFormat="1" x14ac:dyDescent="0.3">
      <c r="P119" s="3"/>
    </row>
    <row r="120" spans="16:16" s="2" customFormat="1" x14ac:dyDescent="0.3">
      <c r="P120" s="3"/>
    </row>
    <row r="121" spans="16:16" s="2" customFormat="1" x14ac:dyDescent="0.3">
      <c r="P121" s="3"/>
    </row>
    <row r="122" spans="16:16" s="2" customFormat="1" x14ac:dyDescent="0.3">
      <c r="P122" s="3"/>
    </row>
    <row r="123" spans="16:16" s="2" customFormat="1" x14ac:dyDescent="0.3">
      <c r="P123" s="3"/>
    </row>
    <row r="124" spans="16:16" s="2" customFormat="1" x14ac:dyDescent="0.3">
      <c r="P124" s="3"/>
    </row>
    <row r="125" spans="16:16" s="2" customFormat="1" x14ac:dyDescent="0.3">
      <c r="P125" s="3"/>
    </row>
    <row r="126" spans="16:16" s="2" customFormat="1" x14ac:dyDescent="0.3">
      <c r="P126" s="3"/>
    </row>
    <row r="127" spans="16:16" s="2" customFormat="1" x14ac:dyDescent="0.3">
      <c r="P127" s="3"/>
    </row>
    <row r="128" spans="16:16" s="2" customFormat="1" x14ac:dyDescent="0.3">
      <c r="P128" s="3"/>
    </row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Detail Sheet 1</vt:lpstr>
      <vt:lpstr>Detail Sheet 2</vt:lpstr>
      <vt:lpstr>Detail Sheet 3</vt:lpstr>
      <vt:lpstr>Detail Sheet 4</vt:lpstr>
      <vt:lpstr>Detail Sheet 5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2016-07-18T10:50:33Z</dcterms:modified>
</cp:coreProperties>
</file>